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0" windowHeight="10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<sst xmlns="http://schemas.openxmlformats.org/spreadsheetml/2006/main" count="1113" uniqueCount="459">
  <si>
    <t>Competition</t>
  </si>
  <si>
    <t>Group Two</t>
  </si>
  <si>
    <t>Records</t>
  </si>
  <si>
    <t>TQ</t>
  </si>
  <si>
    <t>Total</t>
  </si>
  <si>
    <t>Super Stock</t>
  </si>
  <si>
    <t>Competition Bike</t>
  </si>
  <si>
    <t>Super Compact</t>
  </si>
  <si>
    <t>Super Gas</t>
  </si>
  <si>
    <t>Supercharged Outlaws</t>
  </si>
  <si>
    <t>Modified</t>
  </si>
  <si>
    <t>Super Sedan</t>
  </si>
  <si>
    <t>Modified Bike</t>
  </si>
  <si>
    <t>Super Street</t>
  </si>
  <si>
    <t>Junior Dragster</t>
  </si>
  <si>
    <t>Group Three</t>
  </si>
  <si>
    <t>Group Four</t>
  </si>
  <si>
    <t>DIVISION</t>
  </si>
  <si>
    <t>Top Sportsman</t>
  </si>
  <si>
    <t>NSW</t>
  </si>
  <si>
    <t>VIC/TAS</t>
  </si>
  <si>
    <t>Craig Geddes</t>
  </si>
  <si>
    <t>SA</t>
  </si>
  <si>
    <t>Doina Day</t>
  </si>
  <si>
    <t>Simon Barlow</t>
  </si>
  <si>
    <t>Craig Baker</t>
  </si>
  <si>
    <t>David Yanko</t>
  </si>
  <si>
    <t>John Kapiris</t>
  </si>
  <si>
    <t>Matt Forbes</t>
  </si>
  <si>
    <t>Vlado Turic</t>
  </si>
  <si>
    <t>Bryan Finn</t>
  </si>
  <si>
    <t>Shane Walker</t>
  </si>
  <si>
    <t>Harry Harris</t>
  </si>
  <si>
    <t>Michael Bridges</t>
  </si>
  <si>
    <t>Josh Baker</t>
  </si>
  <si>
    <t>Daniel Carranza</t>
  </si>
  <si>
    <t>WA</t>
  </si>
  <si>
    <t>Steven Norman</t>
  </si>
  <si>
    <t>Simon Lekias</t>
  </si>
  <si>
    <t>NA</t>
  </si>
  <si>
    <t>Kelly Donnelly</t>
  </si>
  <si>
    <t>Johnny Ienco</t>
  </si>
  <si>
    <t>R1 Alice Springs</t>
  </si>
  <si>
    <t>Kim Fardella</t>
  </si>
  <si>
    <t>David Dequen</t>
  </si>
  <si>
    <t>Mark Probst</t>
  </si>
  <si>
    <t>Troy Wittwer</t>
  </si>
  <si>
    <t>Andrew Cole</t>
  </si>
  <si>
    <t>Mark Kuhn</t>
  </si>
  <si>
    <t>Bradley Hicks</t>
  </si>
  <si>
    <t>Andrew Armistead</t>
  </si>
  <si>
    <t>Brett Matthews</t>
  </si>
  <si>
    <t xml:space="preserve">Darren Mallison </t>
  </si>
  <si>
    <t>Doug Slade</t>
  </si>
  <si>
    <t>Geraldine Willox</t>
  </si>
  <si>
    <t>Neville Beyer</t>
  </si>
  <si>
    <t>Mike Brideson</t>
  </si>
  <si>
    <t>Brian Moore</t>
  </si>
  <si>
    <t>Don Baird</t>
  </si>
  <si>
    <t>Malcolm Price</t>
  </si>
  <si>
    <t>Brian Hotker</t>
  </si>
  <si>
    <t>Greg Oberti</t>
  </si>
  <si>
    <t>Wayne Patterson</t>
  </si>
  <si>
    <t>Gordon Crawford</t>
  </si>
  <si>
    <t>Kylie Tanner</t>
  </si>
  <si>
    <t>Conan Latham</t>
  </si>
  <si>
    <t>David Jarred</t>
  </si>
  <si>
    <t>Paul Garbellini</t>
  </si>
  <si>
    <t>Malachi McMurtrie</t>
  </si>
  <si>
    <t>Matthew Smart</t>
  </si>
  <si>
    <t>Christine Jackson</t>
  </si>
  <si>
    <t>Ken Borg</t>
  </si>
  <si>
    <t>Craig Caton</t>
  </si>
  <si>
    <t>Brodie Zappia</t>
  </si>
  <si>
    <t>Michael Naylor</t>
  </si>
  <si>
    <t>Lachlan Cole</t>
  </si>
  <si>
    <t>Brayden Naylor</t>
  </si>
  <si>
    <t>Sarah Donnelly</t>
  </si>
  <si>
    <t>Andrew Shirley</t>
  </si>
  <si>
    <t>Alanah Cope</t>
  </si>
  <si>
    <t>Cadance McNicholl</t>
  </si>
  <si>
    <t>Lathan McNicholl</t>
  </si>
  <si>
    <r>
      <t xml:space="preserve">Italicised </t>
    </r>
    <r>
      <rPr>
        <i/>
        <u val="single"/>
        <sz val="11"/>
        <color indexed="8"/>
        <rFont val="Calibri"/>
        <family val="2"/>
      </rPr>
      <t>round</t>
    </r>
    <r>
      <rPr>
        <i/>
        <sz val="11"/>
        <color indexed="8"/>
        <rFont val="Calibri"/>
        <family val="2"/>
      </rPr>
      <t xml:space="preserve"> points are where 50 percent bonus applied to competitor at Alice Springs Inland Dragway that has contested another Summit Racing Equipment Sportsman Series Round</t>
    </r>
  </si>
  <si>
    <r>
      <rPr>
        <b/>
        <i/>
        <sz val="11"/>
        <color indexed="8"/>
        <rFont val="Calibri"/>
        <family val="2"/>
      </rPr>
      <t>Bold &amp; Italicised</t>
    </r>
    <r>
      <rPr>
        <i/>
        <sz val="11"/>
        <color indexed="8"/>
        <rFont val="Calibri"/>
        <family val="2"/>
      </rPr>
      <t xml:space="preserve"> </t>
    </r>
    <r>
      <rPr>
        <i/>
        <u val="single"/>
        <sz val="11"/>
        <color indexed="8"/>
        <rFont val="Calibri"/>
        <family val="2"/>
      </rPr>
      <t>total</t>
    </r>
    <r>
      <rPr>
        <i/>
        <sz val="11"/>
        <color indexed="8"/>
        <rFont val="Calibri"/>
        <family val="2"/>
      </rPr>
      <t xml:space="preserve"> points are where competitor has reached 300 point cap  for Summit Racing Equipment Sportsman Series</t>
    </r>
  </si>
  <si>
    <t>R2 EastCoastNationals</t>
  </si>
  <si>
    <t>Matt Lisle</t>
  </si>
  <si>
    <t>Phillip Karpathios</t>
  </si>
  <si>
    <t>Rod Harvey</t>
  </si>
  <si>
    <t>NZ</t>
  </si>
  <si>
    <t>Rod Penrose</t>
  </si>
  <si>
    <t>Domenic Rigoli</t>
  </si>
  <si>
    <t>Tom Dimitropoulos</t>
  </si>
  <si>
    <t>Clint George</t>
  </si>
  <si>
    <t>John Kuiper</t>
  </si>
  <si>
    <t>Jodanna Pullen</t>
  </si>
  <si>
    <t>SQ</t>
  </si>
  <si>
    <t>John Culmone</t>
  </si>
  <si>
    <t>Sam Kiprios</t>
  </si>
  <si>
    <t>Hugo DiGiavincenzo</t>
  </si>
  <si>
    <t>Jim Ioannidis</t>
  </si>
  <si>
    <t>Peter Everett</t>
  </si>
  <si>
    <t>Matthew Walker</t>
  </si>
  <si>
    <t>Brandon Gosbell</t>
  </si>
  <si>
    <t>Niki Zakrzewski</t>
  </si>
  <si>
    <t>Michael Dwinger</t>
  </si>
  <si>
    <t>Ken Collin</t>
  </si>
  <si>
    <t>Peter Byrne</t>
  </si>
  <si>
    <t>Kane Finn</t>
  </si>
  <si>
    <t>Norm McCormack</t>
  </si>
  <si>
    <t>Paul Stephen</t>
  </si>
  <si>
    <t>Mike Evans</t>
  </si>
  <si>
    <t>Rob Coote</t>
  </si>
  <si>
    <t>Bruno Matijasevic</t>
  </si>
  <si>
    <t>Ryan Van Dyk</t>
  </si>
  <si>
    <t>Ben Gatt</t>
  </si>
  <si>
    <t>Dave McGaw</t>
  </si>
  <si>
    <t>Tim McCarthy</t>
  </si>
  <si>
    <t>John Brunner</t>
  </si>
  <si>
    <t>Greg Smith</t>
  </si>
  <si>
    <t>Neale Constantinou</t>
  </si>
  <si>
    <t>Mitchell Sammut</t>
  </si>
  <si>
    <t>Paul Partridge</t>
  </si>
  <si>
    <t>Darren Nichele</t>
  </si>
  <si>
    <t>Iraklis Kazanzidis</t>
  </si>
  <si>
    <t>Darren Saliba</t>
  </si>
  <si>
    <t>Brody Sonntag</t>
  </si>
  <si>
    <t>Neil Maxwell</t>
  </si>
  <si>
    <t>Peter Anastasopoulos</t>
  </si>
  <si>
    <t>Ray Fairfull</t>
  </si>
  <si>
    <t>Steven Fowler</t>
  </si>
  <si>
    <t>Jason Stares</t>
  </si>
  <si>
    <t>Rocco Romano</t>
  </si>
  <si>
    <t>Michael Braggs</t>
  </si>
  <si>
    <t>Travis Liefting</t>
  </si>
  <si>
    <t>Jenny Petrie</t>
  </si>
  <si>
    <t>Alan White</t>
  </si>
  <si>
    <t>Kenny Stewart</t>
  </si>
  <si>
    <t>Neil Dyson</t>
  </si>
  <si>
    <t>Cory Dyson</t>
  </si>
  <si>
    <t>Colin Long</t>
  </si>
  <si>
    <t>Joe Princi</t>
  </si>
  <si>
    <t>Daniel Moore</t>
  </si>
  <si>
    <t>Sergio Bonetti</t>
  </si>
  <si>
    <t>Sean Maher</t>
  </si>
  <si>
    <t>Enio Marrocco</t>
  </si>
  <si>
    <t>David Foreman</t>
  </si>
  <si>
    <t>Danny Buccella</t>
  </si>
  <si>
    <t>Sam Moreau</t>
  </si>
  <si>
    <t>Paul Foley</t>
  </si>
  <si>
    <t>Dennis Hrvatin</t>
  </si>
  <si>
    <t>Phil White</t>
  </si>
  <si>
    <t>Ace Edwards</t>
  </si>
  <si>
    <t>Brian Alvisio</t>
  </si>
  <si>
    <t>Matthew Welch</t>
  </si>
  <si>
    <t>Robert Simmonds</t>
  </si>
  <si>
    <t>Daniel Sekli</t>
  </si>
  <si>
    <t>Andrew Donaldson</t>
  </si>
  <si>
    <t>Michael Beaton</t>
  </si>
  <si>
    <t>Brett Curnow</t>
  </si>
  <si>
    <t>Edgell Mallis</t>
  </si>
  <si>
    <t>Wally Hosta</t>
  </si>
  <si>
    <t>Angela Phipps</t>
  </si>
  <si>
    <t>Samuel Franze</t>
  </si>
  <si>
    <t>Robert Winterburn</t>
  </si>
  <si>
    <t>Stan Nikitaras</t>
  </si>
  <si>
    <t>Pat Firriolo</t>
  </si>
  <si>
    <t>Philip Armstrong</t>
  </si>
  <si>
    <t>John Kerr</t>
  </si>
  <si>
    <t>James Barnes</t>
  </si>
  <si>
    <t>Michael Walsh</t>
  </si>
  <si>
    <t>Lonik Dajeman</t>
  </si>
  <si>
    <t>Brooke Farrelly</t>
  </si>
  <si>
    <t>Josh Leonello</t>
  </si>
  <si>
    <t>Natalie Bishop</t>
  </si>
  <si>
    <t>Antonio Panetta</t>
  </si>
  <si>
    <t>Georgia Fardella</t>
  </si>
  <si>
    <t>Emma Hazzard</t>
  </si>
  <si>
    <t>Bradley Bishop</t>
  </si>
  <si>
    <t>Luke Romeo</t>
  </si>
  <si>
    <t>Joe Polito</t>
  </si>
  <si>
    <t>Monique Ambruosi</t>
  </si>
  <si>
    <t>Dylan Panetta</t>
  </si>
  <si>
    <t>Bianca Humphreys</t>
  </si>
  <si>
    <t>Eden Ward</t>
  </si>
  <si>
    <t>Joe Catanzariti</t>
  </si>
  <si>
    <t>Roy Romeo</t>
  </si>
  <si>
    <t>Dale O'Dwyer</t>
  </si>
  <si>
    <t>Dave Gauldie</t>
  </si>
  <si>
    <t>Naomi Lightowler</t>
  </si>
  <si>
    <t>Anthony Panetta</t>
  </si>
  <si>
    <t>Tony Poilto</t>
  </si>
  <si>
    <t>Warren Smith</t>
  </si>
  <si>
    <t>Graeme Spencer</t>
  </si>
  <si>
    <t>Bruno Romeo</t>
  </si>
  <si>
    <t>R3 Portland</t>
  </si>
  <si>
    <t>Shane Baxter</t>
  </si>
  <si>
    <t>Daniel Camilleri</t>
  </si>
  <si>
    <t>Wayne Talbot</t>
  </si>
  <si>
    <t>Andrew Dyson</t>
  </si>
  <si>
    <t>Jason Keily</t>
  </si>
  <si>
    <t>David Thornton</t>
  </si>
  <si>
    <t>Brian Lockman</t>
  </si>
  <si>
    <t>Shane Kramer</t>
  </si>
  <si>
    <t>Warren Leonard</t>
  </si>
  <si>
    <t>Geoff Kelly</t>
  </si>
  <si>
    <t>Jason Arbery</t>
  </si>
  <si>
    <t>Jeffrey Fitzgerald</t>
  </si>
  <si>
    <t>Julien Carafa</t>
  </si>
  <si>
    <t>Phillip Yfantidis</t>
  </si>
  <si>
    <t>Stuart McBain</t>
  </si>
  <si>
    <t>Leanne Braggs</t>
  </si>
  <si>
    <t>Jayden Talbot</t>
  </si>
  <si>
    <t>Shane Wynd</t>
  </si>
  <si>
    <t>Derek Wills</t>
  </si>
  <si>
    <t>Timothy Stewart</t>
  </si>
  <si>
    <t>Stephen Hunt</t>
  </si>
  <si>
    <t>Glen Henley</t>
  </si>
  <si>
    <t>Ned Karanovic</t>
  </si>
  <si>
    <t>Michael Jennings</t>
  </si>
  <si>
    <t>Scott Rouhan</t>
  </si>
  <si>
    <t>Caine Reed</t>
  </si>
  <si>
    <t>Graeme Cooper</t>
  </si>
  <si>
    <t>Chris Theodorakopoulos</t>
  </si>
  <si>
    <t>Jason McFarlane</t>
  </si>
  <si>
    <t>Malcolm Luff</t>
  </si>
  <si>
    <t>Gavin Dohnt</t>
  </si>
  <si>
    <t>Greg Sparkes</t>
  </si>
  <si>
    <t>Derryn McGregor</t>
  </si>
  <si>
    <t>Jamie Dohnt</t>
  </si>
  <si>
    <t>Greg Hollard</t>
  </si>
  <si>
    <t>Anton Krajina</t>
  </si>
  <si>
    <t>Chris Tatchell</t>
  </si>
  <si>
    <t>Peter O'Connell</t>
  </si>
  <si>
    <t>Peter Moir</t>
  </si>
  <si>
    <t>Robert Camilleri</t>
  </si>
  <si>
    <t>Jordan Spencer</t>
  </si>
  <si>
    <t>Tim Baker</t>
  </si>
  <si>
    <t>Brodie Tedesco</t>
  </si>
  <si>
    <t>Jake Berias</t>
  </si>
  <si>
    <t>Blake Hayes</t>
  </si>
  <si>
    <t>Colin Griffin</t>
  </si>
  <si>
    <t>Warren Bull</t>
  </si>
  <si>
    <t>Jeff Romeo</t>
  </si>
  <si>
    <t>Darren White</t>
  </si>
  <si>
    <t>R4 Warwick</t>
  </si>
  <si>
    <t>Darrell Stephen</t>
  </si>
  <si>
    <t>Kerry Boyde</t>
  </si>
  <si>
    <t>Phill Youlten</t>
  </si>
  <si>
    <t>Dylan Leo</t>
  </si>
  <si>
    <t>Charlee Wilson</t>
  </si>
  <si>
    <t>Andrew Tinney</t>
  </si>
  <si>
    <t>Jake Porter</t>
  </si>
  <si>
    <t>Garth Spooner</t>
  </si>
  <si>
    <t>NQ</t>
  </si>
  <si>
    <t>Kyle Magner</t>
  </si>
  <si>
    <t>Robert Price</t>
  </si>
  <si>
    <t>Daryl Freeman</t>
  </si>
  <si>
    <t>Andrew Stathis</t>
  </si>
  <si>
    <t>Max Carpenter</t>
  </si>
  <si>
    <t>Tammy Goldthorp</t>
  </si>
  <si>
    <t>Peter Strudwick</t>
  </si>
  <si>
    <t>Damien Holyoak</t>
  </si>
  <si>
    <t>Luke Spence</t>
  </si>
  <si>
    <t>Katie Cunningham</t>
  </si>
  <si>
    <t>Paul Doeblien</t>
  </si>
  <si>
    <t>Sarah Glanville</t>
  </si>
  <si>
    <t>Lucas Holz</t>
  </si>
  <si>
    <t>Michael Hyde</t>
  </si>
  <si>
    <t>Brendan Edyvane</t>
  </si>
  <si>
    <t>Scott Porter</t>
  </si>
  <si>
    <t>Phillip Penny</t>
  </si>
  <si>
    <t>Troy Daniel</t>
  </si>
  <si>
    <t>Christine Steffens</t>
  </si>
  <si>
    <t>Brian Trott</t>
  </si>
  <si>
    <t>Matt Loy</t>
  </si>
  <si>
    <t>Darrel Woods</t>
  </si>
  <si>
    <t>Tim Caswell</t>
  </si>
  <si>
    <t xml:space="preserve">Rodney Williams </t>
  </si>
  <si>
    <t xml:space="preserve">Chloe Williams </t>
  </si>
  <si>
    <t>Peter Whitborne</t>
  </si>
  <si>
    <t>Mitchell Bauer</t>
  </si>
  <si>
    <t>Leslie Rice</t>
  </si>
  <si>
    <t>Mandy Pukis</t>
  </si>
  <si>
    <t>Graham Hobbs</t>
  </si>
  <si>
    <t>Michael Schaper</t>
  </si>
  <si>
    <t>Kaylene Gourley</t>
  </si>
  <si>
    <t xml:space="preserve">Matthew Maloney </t>
  </si>
  <si>
    <t>Ross Costello</t>
  </si>
  <si>
    <t>Christopher MacKenzie</t>
  </si>
  <si>
    <t>Ashley Thomson</t>
  </si>
  <si>
    <t>Samuel Ward</t>
  </si>
  <si>
    <t>Phillip Halpin</t>
  </si>
  <si>
    <t xml:space="preserve">Matt Halpin </t>
  </si>
  <si>
    <t>Joshua Halpin</t>
  </si>
  <si>
    <t>Christian Penny</t>
  </si>
  <si>
    <t xml:space="preserve">Fiona Maloney </t>
  </si>
  <si>
    <t>Michael Cross</t>
  </si>
  <si>
    <t>Lynette Stewart</t>
  </si>
  <si>
    <t xml:space="preserve">Mark Petersen </t>
  </si>
  <si>
    <t xml:space="preserve">Nicholas Ferguson </t>
  </si>
  <si>
    <t xml:space="preserve">Mark Hertsch </t>
  </si>
  <si>
    <t xml:space="preserve">John Schmocker </t>
  </si>
  <si>
    <t xml:space="preserve">Ian Duetscher </t>
  </si>
  <si>
    <t>R5 Mildura</t>
  </si>
  <si>
    <t>Jess Turner</t>
  </si>
  <si>
    <t>Raymond Oxley</t>
  </si>
  <si>
    <t>Shaun Kirkman</t>
  </si>
  <si>
    <t>Paul Russo</t>
  </si>
  <si>
    <t>Daniel Jones</t>
  </si>
  <si>
    <t>Bill Crozier</t>
  </si>
  <si>
    <t>Tony Miskelly</t>
  </si>
  <si>
    <t>Garth O'Hehir</t>
  </si>
  <si>
    <t>Craigh Stuart</t>
  </si>
  <si>
    <t>Rocky Lamattina</t>
  </si>
  <si>
    <t>Amber Young</t>
  </si>
  <si>
    <t>Paul Jennings</t>
  </si>
  <si>
    <t>Greg Loxton</t>
  </si>
  <si>
    <t>Luke Neumann</t>
  </si>
  <si>
    <t>David Willis</t>
  </si>
  <si>
    <t>Brendan Sanders</t>
  </si>
  <si>
    <t>Mark Neumann</t>
  </si>
  <si>
    <t>Alex Groidis</t>
  </si>
  <si>
    <t>Andrew Sutton</t>
  </si>
  <si>
    <t>Adam Murrihy</t>
  </si>
  <si>
    <t>Marco Tolomeo</t>
  </si>
  <si>
    <t>Kevin Langridge</t>
  </si>
  <si>
    <t>R5 Calder</t>
  </si>
  <si>
    <t>Les Heintz</t>
  </si>
  <si>
    <t>Mick Simic</t>
  </si>
  <si>
    <t>Wayne Cartledge</t>
  </si>
  <si>
    <t>Craig Russo</t>
  </si>
  <si>
    <t>Mike Nola</t>
  </si>
  <si>
    <t>Vince Raschella</t>
  </si>
  <si>
    <t>Andrew Darby</t>
  </si>
  <si>
    <t>Emma Williams</t>
  </si>
  <si>
    <t>Luke Cartledge</t>
  </si>
  <si>
    <t>Joe Bresciano</t>
  </si>
  <si>
    <t>Shane Ellis</t>
  </si>
  <si>
    <t>Michael Vlasakakis</t>
  </si>
  <si>
    <t>Benny Phillips</t>
  </si>
  <si>
    <t>Robert Kardum</t>
  </si>
  <si>
    <t>Richard Caval</t>
  </si>
  <si>
    <t>Mike Osborne</t>
  </si>
  <si>
    <t>Anthony Barbara</t>
  </si>
  <si>
    <t>Jodie Tedesco</t>
  </si>
  <si>
    <t>David Brae</t>
  </si>
  <si>
    <t>Chris Naughton</t>
  </si>
  <si>
    <t>Peter Karayannis</t>
  </si>
  <si>
    <t>Matthew Allan</t>
  </si>
  <si>
    <t>Wayne Odgers</t>
  </si>
  <si>
    <t>Rob Cassar</t>
  </si>
  <si>
    <t>Johnny Ireland</t>
  </si>
  <si>
    <t>Joel Burns</t>
  </si>
  <si>
    <t>Justin Russell</t>
  </si>
  <si>
    <t xml:space="preserve">Bill McKee </t>
  </si>
  <si>
    <t>R6 Portland</t>
  </si>
  <si>
    <t>Mark Newman</t>
  </si>
  <si>
    <t>Roc Puccini</t>
  </si>
  <si>
    <t>Graham Hargrave</t>
  </si>
  <si>
    <t>James Fitzgibbon</t>
  </si>
  <si>
    <t>Neil Davis</t>
  </si>
  <si>
    <t>Mario Baker</t>
  </si>
  <si>
    <t>Noel Inman</t>
  </si>
  <si>
    <t>Michael DeRose</t>
  </si>
  <si>
    <t>John Edwards</t>
  </si>
  <si>
    <t>Dean Cleary</t>
  </si>
  <si>
    <t>Simon Lazzaro</t>
  </si>
  <si>
    <t>Holly Camilleri</t>
  </si>
  <si>
    <t>Andrew Sanders</t>
  </si>
  <si>
    <t>Ricky Smith</t>
  </si>
  <si>
    <t>Jamie Chaisty</t>
  </si>
  <si>
    <t>R7 Aust Nats</t>
  </si>
  <si>
    <t>Steve Athans</t>
  </si>
  <si>
    <t>Michael Davies</t>
  </si>
  <si>
    <t>Kit Hunter</t>
  </si>
  <si>
    <t>Carlo Luisi</t>
  </si>
  <si>
    <t>Louis Svingos</t>
  </si>
  <si>
    <t>Con Soldatos</t>
  </si>
  <si>
    <t>Brett Ghedina</t>
  </si>
  <si>
    <t>Robert Cassar</t>
  </si>
  <si>
    <t>Terry Jongen</t>
  </si>
  <si>
    <t>Corey Scholes</t>
  </si>
  <si>
    <t>Nathan Stone</t>
  </si>
  <si>
    <t>Peter Datson</t>
  </si>
  <si>
    <t>Murray Edgar</t>
  </si>
  <si>
    <t>Mark Zauch</t>
  </si>
  <si>
    <t>Drago Nikodijevic</t>
  </si>
  <si>
    <t>Lyle Gilmore</t>
  </si>
  <si>
    <t>Jurgin Piscopo</t>
  </si>
  <si>
    <t>Simon Ioannou</t>
  </si>
  <si>
    <t>Robert McDonald</t>
  </si>
  <si>
    <t>Matthew Stone</t>
  </si>
  <si>
    <t>Stewart Johnston</t>
  </si>
  <si>
    <t>Charlie Attard</t>
  </si>
  <si>
    <t>Joe Ridenti</t>
  </si>
  <si>
    <t>Tim Parker</t>
  </si>
  <si>
    <t>Danny Rickard</t>
  </si>
  <si>
    <t>Mick Day</t>
  </si>
  <si>
    <t>Matt Ponton</t>
  </si>
  <si>
    <t>Robert Forte</t>
  </si>
  <si>
    <t>Jake Cartledge</t>
  </si>
  <si>
    <t>Maella Ward</t>
  </si>
  <si>
    <t>Adrian McGrotty</t>
  </si>
  <si>
    <t>Steve McCumber</t>
  </si>
  <si>
    <t xml:space="preserve">Chris Farrugia </t>
  </si>
  <si>
    <t>R8 Whyalla</t>
  </si>
  <si>
    <t>Robert Bergamin</t>
  </si>
  <si>
    <t>Graham Sheill</t>
  </si>
  <si>
    <t>Darren Astle</t>
  </si>
  <si>
    <t>Adam Mundy</t>
  </si>
  <si>
    <t>Bruce McHendrie</t>
  </si>
  <si>
    <t>Leon Davies</t>
  </si>
  <si>
    <t>Adrian Jacobs</t>
  </si>
  <si>
    <t>Andrew Thompson</t>
  </si>
  <si>
    <t>Dylan Argent</t>
  </si>
  <si>
    <t>Toni Keating</t>
  </si>
  <si>
    <t>Creagh Stuart</t>
  </si>
  <si>
    <t>Rod Kerr</t>
  </si>
  <si>
    <t>Matthew Jarvis</t>
  </si>
  <si>
    <t>Robert Flego</t>
  </si>
  <si>
    <t>Mick Piscionieri</t>
  </si>
  <si>
    <t>Bill Hondros</t>
  </si>
  <si>
    <t>Leigh Donaldson</t>
  </si>
  <si>
    <t>Stephanie Davies</t>
  </si>
  <si>
    <t>Tegan Roach</t>
  </si>
  <si>
    <t>Connor Oehms</t>
  </si>
  <si>
    <t>Shari Young</t>
  </si>
  <si>
    <t>Zac Harvey</t>
  </si>
  <si>
    <t>Frank Fontanelli</t>
  </si>
  <si>
    <t>R9 AIR</t>
  </si>
  <si>
    <t>John SKorpos</t>
  </si>
  <si>
    <t>Mark Tischendorf</t>
  </si>
  <si>
    <t>Tony Grgich</t>
  </si>
  <si>
    <t>David Clark</t>
  </si>
  <si>
    <t>Paul Pires</t>
  </si>
  <si>
    <t>Chris Hargrave</t>
  </si>
  <si>
    <t>Grant Brokenshire</t>
  </si>
  <si>
    <t>George Moshakis</t>
  </si>
  <si>
    <t>Chris Zauch</t>
  </si>
  <si>
    <t>Shane Anderson</t>
  </si>
  <si>
    <t>Greg Damiani</t>
  </si>
  <si>
    <t>Andrew Saliba</t>
  </si>
  <si>
    <t>Bob Sherry</t>
  </si>
  <si>
    <t>Lance Larcombe</t>
  </si>
  <si>
    <t>Guido Terranova</t>
  </si>
  <si>
    <t>Matthew Thompson</t>
  </si>
  <si>
    <t>Michael Cristoforo</t>
  </si>
  <si>
    <t>Jason Neve</t>
  </si>
  <si>
    <t>Craig Ferguson</t>
  </si>
  <si>
    <t>John Kalantzis</t>
  </si>
  <si>
    <t>Ross Cooper</t>
  </si>
  <si>
    <t>Erin Racanati</t>
  </si>
  <si>
    <t>Anthony Corsaro</t>
  </si>
  <si>
    <t>Vince Cavallo</t>
  </si>
  <si>
    <t>Joe Martino</t>
  </si>
  <si>
    <t>Megan Anderson</t>
  </si>
  <si>
    <t>Leon Bektash</t>
  </si>
  <si>
    <t>Benjamin Anderson</t>
  </si>
  <si>
    <t>George Tipouikidis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</si>
</sst>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4" fillId="21" borderId="0" xfId="34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3750" b="25000"/>
        <a:stretch>
          <a:fillRect/>
        </a:stretch>
      </xdr:blipFill>
      <xdr:spPr>
        <a:xfrm>
          <a:off x="0" y="57150"/>
          <a:ext cx="3009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H852"/>
  <sheetViews>
    <sheetView tabSelected="1" zoomScale="70" zoomScaleNormal="7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8.8515625" defaultRowHeight="15"/>
  <cols>
    <col min="1" max="1" width="45.140625" style="0" customWidth="1"/>
    <col min="2" max="2" width="10.00390625" style="0" bestFit="1" customWidth="1"/>
    <col min="3" max="3" width="16.421875" style="6" customWidth="1"/>
    <col min="4" max="4" width="8.7109375" style="6" customWidth="1"/>
    <col min="5" max="5" width="3.421875" style="6" customWidth="1"/>
    <col min="6" max="6" width="16.421875" style="6" customWidth="1"/>
    <col min="7" max="7" width="8.8515625" style="6" customWidth="1"/>
    <col min="8" max="8" width="3.7109375" style="6" customWidth="1"/>
    <col min="9" max="9" width="16.421875" style="6" customWidth="1"/>
    <col min="10" max="10" width="8.8515625" style="6" customWidth="1"/>
    <col min="11" max="11" width="3.7109375" style="6" customWidth="1"/>
    <col min="12" max="12" width="16.421875" style="6" customWidth="1"/>
    <col min="13" max="13" width="8.8515625" style="6" customWidth="1"/>
    <col min="14" max="14" width="3.7109375" style="6" customWidth="1"/>
    <col min="15" max="15" width="16.421875" style="6" customWidth="1"/>
    <col min="16" max="16" width="8.8515625" style="6" customWidth="1"/>
    <col min="17" max="17" width="3.7109375" style="6" customWidth="1"/>
    <col min="18" max="18" width="11.7109375" style="6" customWidth="1"/>
    <col min="19" max="19" width="8.8515625" style="6" customWidth="1"/>
    <col min="20" max="20" width="5.8515625" style="6" customWidth="1"/>
    <col min="21" max="21" width="12.28125" style="6" customWidth="1"/>
    <col min="22" max="22" width="8.8515625" style="6" customWidth="1"/>
    <col min="23" max="23" width="3.7109375" style="6" customWidth="1"/>
    <col min="24" max="24" width="12.28125" style="6" customWidth="1"/>
    <col min="25" max="25" width="8.8515625" style="6" bestFit="1" customWidth="1"/>
    <col min="26" max="26" width="3.7109375" style="6" bestFit="1" customWidth="1"/>
    <col min="27" max="27" width="12.140625" style="6" bestFit="1" customWidth="1"/>
    <col min="28" max="28" width="8.8515625" style="6" bestFit="1" customWidth="1"/>
    <col min="29" max="29" width="3.7109375" style="6" customWidth="1"/>
    <col min="30" max="30" width="7.7109375" style="6" bestFit="1" customWidth="1"/>
    <col min="31" max="31" width="4.28125" style="6" bestFit="1" customWidth="1"/>
    <col min="32" max="32" width="9.28125" style="6" bestFit="1" customWidth="1"/>
    <col min="33" max="33" width="11.00390625" style="0" bestFit="1" customWidth="1"/>
    <col min="34" max="34" width="8.421875" style="0" bestFit="1" customWidth="1"/>
    <col min="35" max="35" width="3.421875" style="0" bestFit="1" customWidth="1"/>
    <col min="36" max="36" width="12.421875" style="0" bestFit="1" customWidth="1"/>
    <col min="37" max="37" width="8.421875" style="0" bestFit="1" customWidth="1"/>
    <col min="38" max="38" width="3.421875" style="0" bestFit="1" customWidth="1"/>
    <col min="39" max="39" width="11.421875" style="0" bestFit="1" customWidth="1"/>
    <col min="40" max="40" width="8.421875" style="0" bestFit="1" customWidth="1"/>
    <col min="41" max="41" width="3.421875" style="0" bestFit="1" customWidth="1"/>
    <col min="42" max="42" width="11.00390625" style="0" bestFit="1" customWidth="1"/>
    <col min="43" max="43" width="8.421875" style="0" bestFit="1" customWidth="1"/>
    <col min="44" max="44" width="3.421875" style="0" bestFit="1" customWidth="1"/>
    <col min="45" max="45" width="9.8515625" style="0" bestFit="1" customWidth="1"/>
    <col min="46" max="46" width="8.421875" style="0" bestFit="1" customWidth="1"/>
    <col min="47" max="47" width="3.421875" style="0" bestFit="1" customWidth="1"/>
    <col min="48" max="48" width="12.7109375" style="0" bestFit="1" customWidth="1"/>
    <col min="49" max="49" width="8.421875" style="0" bestFit="1" customWidth="1"/>
    <col min="50" max="50" width="4.28125" style="0" bestFit="1" customWidth="1"/>
    <col min="51" max="51" width="12.7109375" style="0" bestFit="1" customWidth="1"/>
    <col min="52" max="52" width="8.421875" style="0" bestFit="1" customWidth="1"/>
    <col min="53" max="53" width="3.421875" style="0" bestFit="1" customWidth="1"/>
    <col min="54" max="54" width="12.28125" style="0" customWidth="1"/>
    <col min="55" max="55" width="8.421875" style="0" customWidth="1"/>
    <col min="56" max="56" width="4.7109375" style="0" customWidth="1"/>
    <col min="57" max="57" width="11.421875" style="0" bestFit="1" customWidth="1"/>
    <col min="58" max="58" width="8.421875" style="0" bestFit="1" customWidth="1"/>
    <col min="59" max="59" width="3.421875" style="0" bestFit="1" customWidth="1"/>
  </cols>
  <sheetData>
    <row r="1" ht="15"/>
    <row r="2" ht="15"/>
    <row r="3" ht="15"/>
    <row r="4" ht="15"/>
    <row r="5" ht="15"/>
    <row r="6" spans="1:33" ht="13.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3.5">
      <c r="A7" s="1" t="s">
        <v>0</v>
      </c>
      <c r="B7" s="1" t="s">
        <v>17</v>
      </c>
      <c r="C7" s="1" t="s">
        <v>42</v>
      </c>
      <c r="D7" s="1" t="s">
        <v>2</v>
      </c>
      <c r="E7" s="1" t="s">
        <v>3</v>
      </c>
      <c r="F7" s="1" t="s">
        <v>84</v>
      </c>
      <c r="G7" s="1" t="s">
        <v>2</v>
      </c>
      <c r="H7" s="1" t="s">
        <v>3</v>
      </c>
      <c r="I7" s="1" t="s">
        <v>194</v>
      </c>
      <c r="J7" s="1" t="s">
        <v>2</v>
      </c>
      <c r="K7" s="1" t="s">
        <v>3</v>
      </c>
      <c r="L7" s="1" t="s">
        <v>244</v>
      </c>
      <c r="M7" s="1" t="s">
        <v>2</v>
      </c>
      <c r="N7" s="1" t="s">
        <v>3</v>
      </c>
      <c r="O7" s="1" t="s">
        <v>303</v>
      </c>
      <c r="P7" s="1" t="s">
        <v>2</v>
      </c>
      <c r="Q7" s="1" t="s">
        <v>3</v>
      </c>
      <c r="R7" s="1" t="s">
        <v>326</v>
      </c>
      <c r="S7" s="1" t="s">
        <v>2</v>
      </c>
      <c r="T7" s="1" t="s">
        <v>3</v>
      </c>
      <c r="U7" s="1" t="s">
        <v>355</v>
      </c>
      <c r="V7" s="1" t="s">
        <v>2</v>
      </c>
      <c r="W7" s="1" t="s">
        <v>3</v>
      </c>
      <c r="X7" s="1" t="s">
        <v>371</v>
      </c>
      <c r="Y7" s="1" t="s">
        <v>2</v>
      </c>
      <c r="Z7" s="1" t="s">
        <v>3</v>
      </c>
      <c r="AA7" s="1" t="s">
        <v>405</v>
      </c>
      <c r="AB7" s="1" t="s">
        <v>2</v>
      </c>
      <c r="AC7" s="1" t="s">
        <v>3</v>
      </c>
      <c r="AD7" s="1" t="s">
        <v>429</v>
      </c>
      <c r="AE7" s="1" t="s">
        <v>3</v>
      </c>
      <c r="AF7" s="1" t="s">
        <v>2</v>
      </c>
      <c r="AG7" s="1" t="s">
        <v>4</v>
      </c>
    </row>
    <row r="8" spans="1:33" s="3" customFormat="1" ht="13.5">
      <c r="A8" s="10" t="s">
        <v>21</v>
      </c>
      <c r="B8" s="10" t="s">
        <v>20</v>
      </c>
      <c r="C8" s="11">
        <f>IF(SUM(D8:X8)&lt;20,100,100*1.5)</f>
        <v>150</v>
      </c>
      <c r="D8" s="10">
        <f>1.5*10</f>
        <v>15</v>
      </c>
      <c r="E8" s="10">
        <f>1.5*10</f>
        <v>15</v>
      </c>
      <c r="F8" s="10"/>
      <c r="G8" s="10"/>
      <c r="H8" s="10"/>
      <c r="I8" s="10">
        <v>100</v>
      </c>
      <c r="J8" s="10">
        <v>5</v>
      </c>
      <c r="K8" s="10"/>
      <c r="L8" s="10"/>
      <c r="M8" s="10"/>
      <c r="N8" s="10"/>
      <c r="O8" s="10">
        <v>80</v>
      </c>
      <c r="P8" s="10">
        <v>10</v>
      </c>
      <c r="Q8" s="10">
        <v>10</v>
      </c>
      <c r="R8" s="10">
        <v>100</v>
      </c>
      <c r="S8" s="10"/>
      <c r="T8" s="10">
        <v>10</v>
      </c>
      <c r="U8" s="10">
        <v>100</v>
      </c>
      <c r="V8" s="10"/>
      <c r="W8" s="10"/>
      <c r="X8" s="10">
        <v>100</v>
      </c>
      <c r="Y8" s="10">
        <v>5</v>
      </c>
      <c r="Z8" s="10"/>
      <c r="AA8" s="10"/>
      <c r="AB8" s="10"/>
      <c r="AC8" s="10"/>
      <c r="AD8" s="10"/>
      <c r="AE8" s="10"/>
      <c r="AF8" s="10"/>
      <c r="AG8" s="12">
        <f>SUM(300+AD8+AE8+AF8)</f>
        <v>300</v>
      </c>
    </row>
    <row r="9" spans="1:33" ht="13.5">
      <c r="A9" s="7" t="s">
        <v>195</v>
      </c>
      <c r="B9" s="3" t="s">
        <v>20</v>
      </c>
      <c r="F9" s="7"/>
      <c r="G9" s="7"/>
      <c r="H9" s="7"/>
      <c r="I9" s="7">
        <v>60</v>
      </c>
      <c r="J9" s="7">
        <v>10</v>
      </c>
      <c r="K9" s="7"/>
      <c r="L9" s="7"/>
      <c r="M9" s="7"/>
      <c r="N9" s="7"/>
      <c r="O9" s="7"/>
      <c r="P9" s="7"/>
      <c r="Q9" s="7"/>
      <c r="R9" s="7">
        <v>80</v>
      </c>
      <c r="S9" s="7"/>
      <c r="T9" s="7"/>
      <c r="U9" s="7">
        <v>60</v>
      </c>
      <c r="V9" s="7"/>
      <c r="W9" s="7"/>
      <c r="X9" s="7">
        <v>40</v>
      </c>
      <c r="Y9" s="7"/>
      <c r="Z9" s="7"/>
      <c r="AA9" s="7"/>
      <c r="AB9" s="7"/>
      <c r="AC9" s="7"/>
      <c r="AD9" s="7"/>
      <c r="AE9" s="7"/>
      <c r="AF9" s="7"/>
      <c r="AG9" s="7">
        <f>SUM(C9:AF9)</f>
        <v>250</v>
      </c>
    </row>
    <row r="10" spans="1:33" s="6" customFormat="1" ht="13.5">
      <c r="A10" s="7" t="s">
        <v>44</v>
      </c>
      <c r="B10" s="7" t="s">
        <v>36</v>
      </c>
      <c r="C10" s="7">
        <f>IF(SUM(D10:X10)&lt;20,20,20*1.5)</f>
        <v>30</v>
      </c>
      <c r="D10" s="6">
        <v>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>
        <v>60</v>
      </c>
      <c r="Y10" s="7"/>
      <c r="Z10" s="7">
        <v>10</v>
      </c>
      <c r="AA10" s="7"/>
      <c r="AB10" s="7"/>
      <c r="AC10" s="7"/>
      <c r="AD10" s="7"/>
      <c r="AE10" s="7"/>
      <c r="AF10" s="7"/>
      <c r="AG10" s="7">
        <f aca="true" t="shared" si="0" ref="AG10:AG21">SUM(C10:AF10)</f>
        <v>105</v>
      </c>
    </row>
    <row r="11" spans="1:33" s="6" customFormat="1" ht="13.5">
      <c r="A11" s="7" t="s">
        <v>329</v>
      </c>
      <c r="B11" s="7" t="s">
        <v>20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60</v>
      </c>
      <c r="S11" s="7"/>
      <c r="T11" s="7"/>
      <c r="U11" s="7"/>
      <c r="V11" s="7"/>
      <c r="W11" s="7"/>
      <c r="X11" s="7">
        <v>40</v>
      </c>
      <c r="Y11" s="7"/>
      <c r="Z11" s="7"/>
      <c r="AA11" s="7"/>
      <c r="AB11" s="7"/>
      <c r="AC11" s="7"/>
      <c r="AD11" s="7"/>
      <c r="AE11" s="7"/>
      <c r="AF11" s="7"/>
      <c r="AG11" s="7">
        <f t="shared" si="0"/>
        <v>100</v>
      </c>
    </row>
    <row r="12" spans="1:33" s="6" customFormat="1" ht="13.5">
      <c r="A12" s="7" t="s">
        <v>372</v>
      </c>
      <c r="B12" s="7" t="s">
        <v>20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>
        <v>80</v>
      </c>
      <c r="Y12" s="7"/>
      <c r="Z12" s="7"/>
      <c r="AA12" s="7"/>
      <c r="AB12" s="7"/>
      <c r="AC12" s="7"/>
      <c r="AD12" s="7"/>
      <c r="AE12" s="7"/>
      <c r="AF12" s="7"/>
      <c r="AG12" s="7">
        <f t="shared" si="0"/>
        <v>80</v>
      </c>
    </row>
    <row r="13" spans="1:33" ht="13.5">
      <c r="A13" s="7" t="s">
        <v>356</v>
      </c>
      <c r="B13" s="7" t="s">
        <v>20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40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f t="shared" si="0"/>
        <v>40</v>
      </c>
    </row>
    <row r="14" spans="1:33" s="6" customFormat="1" ht="13.5">
      <c r="A14" s="7" t="s">
        <v>331</v>
      </c>
      <c r="B14" s="7" t="s">
        <v>20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20</v>
      </c>
      <c r="S14" s="7"/>
      <c r="T14" s="7"/>
      <c r="U14" s="7"/>
      <c r="V14" s="7"/>
      <c r="W14" s="7"/>
      <c r="X14" s="7">
        <v>20</v>
      </c>
      <c r="Y14" s="7"/>
      <c r="Z14" s="7"/>
      <c r="AA14" s="7"/>
      <c r="AB14" s="7"/>
      <c r="AC14" s="7"/>
      <c r="AD14" s="7"/>
      <c r="AE14" s="7"/>
      <c r="AF14" s="7"/>
      <c r="AG14" s="7">
        <f t="shared" si="0"/>
        <v>40</v>
      </c>
    </row>
    <row r="15" spans="1:33" s="6" customFormat="1" ht="13.5">
      <c r="A15" s="7" t="s">
        <v>304</v>
      </c>
      <c r="B15" s="7" t="s">
        <v>20</v>
      </c>
      <c r="F15" s="7"/>
      <c r="G15" s="7"/>
      <c r="H15" s="7"/>
      <c r="I15" s="7"/>
      <c r="J15" s="7"/>
      <c r="K15" s="7"/>
      <c r="L15" s="7"/>
      <c r="M15" s="7"/>
      <c r="N15" s="7"/>
      <c r="O15" s="7">
        <v>20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0"/>
        <v>20</v>
      </c>
    </row>
    <row r="16" spans="1:33" s="6" customFormat="1" ht="13.5">
      <c r="A16" s="7" t="s">
        <v>374</v>
      </c>
      <c r="B16" s="7" t="s">
        <v>19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v>20</v>
      </c>
      <c r="Y16" s="7"/>
      <c r="Z16" s="7"/>
      <c r="AA16" s="7"/>
      <c r="AB16" s="7"/>
      <c r="AC16" s="7"/>
      <c r="AD16" s="7"/>
      <c r="AE16" s="7"/>
      <c r="AF16" s="7"/>
      <c r="AG16" s="7">
        <f t="shared" si="0"/>
        <v>20</v>
      </c>
    </row>
    <row r="17" spans="1:33" s="6" customFormat="1" ht="13.5">
      <c r="A17" s="7" t="s">
        <v>197</v>
      </c>
      <c r="B17" s="7" t="s">
        <v>20</v>
      </c>
      <c r="F17" s="7"/>
      <c r="G17" s="7"/>
      <c r="H17" s="7"/>
      <c r="I17" s="7">
        <v>20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f t="shared" si="0"/>
        <v>20</v>
      </c>
    </row>
    <row r="18" spans="1:33" s="6" customFormat="1" ht="13.5">
      <c r="A18" s="7" t="s">
        <v>373</v>
      </c>
      <c r="B18" s="7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20</v>
      </c>
      <c r="Y18" s="7"/>
      <c r="Z18" s="7"/>
      <c r="AA18" s="7"/>
      <c r="AB18" s="7"/>
      <c r="AC18" s="7"/>
      <c r="AD18" s="7"/>
      <c r="AE18" s="7"/>
      <c r="AF18" s="7"/>
      <c r="AG18" s="7">
        <f t="shared" si="0"/>
        <v>20</v>
      </c>
    </row>
    <row r="19" spans="1:33" s="6" customFormat="1" ht="13.5">
      <c r="A19" s="7" t="s">
        <v>45</v>
      </c>
      <c r="B19" s="7" t="s">
        <v>22</v>
      </c>
      <c r="C19" s="7">
        <f>IF(SUM(D19:X19)&lt;20,20,20*1.5)</f>
        <v>20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0"/>
        <v>20</v>
      </c>
    </row>
    <row r="20" spans="1:33" s="6" customFormat="1" ht="13.5">
      <c r="A20" s="7" t="s">
        <v>330</v>
      </c>
      <c r="B20" s="7" t="s">
        <v>20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20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0"/>
        <v>20</v>
      </c>
    </row>
    <row r="21" ht="13.5">
      <c r="AG21" s="7">
        <f t="shared" si="0"/>
        <v>0</v>
      </c>
    </row>
    <row r="22" spans="1:33" ht="13.5">
      <c r="A22" s="1" t="s">
        <v>5</v>
      </c>
      <c r="B22" s="1" t="s">
        <v>17</v>
      </c>
      <c r="C22" s="1" t="s">
        <v>42</v>
      </c>
      <c r="D22" s="1" t="s">
        <v>2</v>
      </c>
      <c r="E22" s="1" t="s">
        <v>3</v>
      </c>
      <c r="F22" s="1" t="s">
        <v>84</v>
      </c>
      <c r="G22" s="1" t="s">
        <v>2</v>
      </c>
      <c r="H22" s="1" t="s">
        <v>3</v>
      </c>
      <c r="I22" s="1" t="s">
        <v>194</v>
      </c>
      <c r="J22" s="1" t="s">
        <v>2</v>
      </c>
      <c r="K22" s="1" t="s">
        <v>3</v>
      </c>
      <c r="L22" s="1" t="s">
        <v>244</v>
      </c>
      <c r="M22" s="1" t="s">
        <v>2</v>
      </c>
      <c r="N22" s="1" t="s">
        <v>3</v>
      </c>
      <c r="O22" s="1" t="s">
        <v>303</v>
      </c>
      <c r="P22" s="1" t="s">
        <v>2</v>
      </c>
      <c r="Q22" s="1" t="s">
        <v>3</v>
      </c>
      <c r="R22" s="1" t="s">
        <v>326</v>
      </c>
      <c r="S22" s="1" t="s">
        <v>2</v>
      </c>
      <c r="T22" s="1" t="s">
        <v>3</v>
      </c>
      <c r="U22" s="1" t="s">
        <v>355</v>
      </c>
      <c r="V22" s="1" t="s">
        <v>2</v>
      </c>
      <c r="W22" s="1" t="s">
        <v>3</v>
      </c>
      <c r="X22" s="1" t="s">
        <v>371</v>
      </c>
      <c r="Y22" s="1" t="s">
        <v>2</v>
      </c>
      <c r="Z22" s="1" t="s">
        <v>3</v>
      </c>
      <c r="AA22" s="1" t="s">
        <v>405</v>
      </c>
      <c r="AB22" s="1" t="s">
        <v>2</v>
      </c>
      <c r="AC22" s="1" t="s">
        <v>3</v>
      </c>
      <c r="AD22" s="1" t="s">
        <v>429</v>
      </c>
      <c r="AE22" s="1" t="s">
        <v>3</v>
      </c>
      <c r="AF22" s="1" t="s">
        <v>2</v>
      </c>
      <c r="AG22" s="1" t="s">
        <v>4</v>
      </c>
    </row>
    <row r="23" spans="1:33" s="15" customFormat="1" ht="13.5">
      <c r="A23" s="10" t="s">
        <v>43</v>
      </c>
      <c r="B23" s="10" t="s">
        <v>36</v>
      </c>
      <c r="C23" s="11">
        <f>IF(SUM(D23:Z23)&lt;20,80,80*1.5)</f>
        <v>120</v>
      </c>
      <c r="D23" s="10">
        <f>1.5*5</f>
        <v>7.5</v>
      </c>
      <c r="E23" s="10"/>
      <c r="F23" s="10">
        <v>60</v>
      </c>
      <c r="G23" s="10"/>
      <c r="H23" s="10"/>
      <c r="I23" s="10">
        <v>60</v>
      </c>
      <c r="J23" s="10">
        <v>10</v>
      </c>
      <c r="K23" s="10"/>
      <c r="L23" s="10"/>
      <c r="M23" s="10"/>
      <c r="N23" s="10"/>
      <c r="O23" s="10"/>
      <c r="P23" s="10"/>
      <c r="Q23" s="10"/>
      <c r="R23" s="10">
        <v>20</v>
      </c>
      <c r="S23" s="10"/>
      <c r="T23" s="10"/>
      <c r="U23" s="10">
        <v>60</v>
      </c>
      <c r="V23" s="10"/>
      <c r="W23" s="10"/>
      <c r="X23" s="10"/>
      <c r="Y23" s="10"/>
      <c r="Z23" s="10"/>
      <c r="AA23" s="10">
        <v>20</v>
      </c>
      <c r="AB23" s="10"/>
      <c r="AC23" s="10"/>
      <c r="AD23" s="10">
        <v>100</v>
      </c>
      <c r="AE23" s="10"/>
      <c r="AF23" s="10"/>
      <c r="AG23" s="12">
        <f>SUM(300+AD23+AE23+AF23)</f>
        <v>400</v>
      </c>
    </row>
    <row r="24" spans="1:33" s="15" customFormat="1" ht="13.5">
      <c r="A24" s="15" t="s">
        <v>99</v>
      </c>
      <c r="B24" s="15" t="s">
        <v>22</v>
      </c>
      <c r="C24" s="18"/>
      <c r="D24" s="18"/>
      <c r="F24" s="15">
        <v>20</v>
      </c>
      <c r="I24" s="15">
        <v>80</v>
      </c>
      <c r="J24" s="15">
        <v>5</v>
      </c>
      <c r="K24" s="15">
        <v>10</v>
      </c>
      <c r="U24" s="15">
        <v>80</v>
      </c>
      <c r="V24" s="15">
        <v>5</v>
      </c>
      <c r="W24" s="15">
        <v>10</v>
      </c>
      <c r="X24" s="15">
        <v>20</v>
      </c>
      <c r="AA24" s="15">
        <v>80</v>
      </c>
      <c r="AD24" s="15">
        <v>60</v>
      </c>
      <c r="AE24" s="15">
        <v>10</v>
      </c>
      <c r="AF24" s="15">
        <v>5</v>
      </c>
      <c r="AG24" s="17">
        <f>SUM(300+AD24+AE24+AF24)</f>
        <v>375</v>
      </c>
    </row>
    <row r="25" spans="1:33" s="15" customFormat="1" ht="13.5">
      <c r="A25" s="15" t="s">
        <v>37</v>
      </c>
      <c r="B25" s="15" t="s">
        <v>22</v>
      </c>
      <c r="C25" s="16">
        <f>IF(SUM(D25:Z25)&lt;20,60,60*1.5)</f>
        <v>90</v>
      </c>
      <c r="D25" s="16">
        <f>1.5*10</f>
        <v>15</v>
      </c>
      <c r="O25" s="15">
        <v>100</v>
      </c>
      <c r="X25" s="15">
        <v>100</v>
      </c>
      <c r="AA25" s="15">
        <v>100</v>
      </c>
      <c r="AC25" s="15">
        <v>10</v>
      </c>
      <c r="AD25" s="15">
        <v>40</v>
      </c>
      <c r="AG25" s="17">
        <f>SUM(300+AD25+AE25+AF25)</f>
        <v>340</v>
      </c>
    </row>
    <row r="26" spans="1:33" s="15" customFormat="1" ht="13.5">
      <c r="A26" s="15" t="s">
        <v>327</v>
      </c>
      <c r="B26" s="15" t="s">
        <v>20</v>
      </c>
      <c r="C26" s="18"/>
      <c r="D26" s="18"/>
      <c r="E26" s="18"/>
      <c r="R26" s="15">
        <v>100</v>
      </c>
      <c r="X26" s="15">
        <v>80</v>
      </c>
      <c r="AD26" s="15">
        <v>40</v>
      </c>
      <c r="AG26" s="15">
        <f aca="true" t="shared" si="1" ref="AG26:AG45">SUM(C26:AF26)</f>
        <v>220</v>
      </c>
    </row>
    <row r="27" spans="1:33" s="15" customFormat="1" ht="13.5">
      <c r="A27" s="15" t="s">
        <v>196</v>
      </c>
      <c r="B27" s="15" t="s">
        <v>20</v>
      </c>
      <c r="C27" s="18"/>
      <c r="D27" s="18"/>
      <c r="I27" s="15">
        <v>20</v>
      </c>
      <c r="O27" s="15">
        <v>60</v>
      </c>
      <c r="P27" s="15">
        <v>10</v>
      </c>
      <c r="R27" s="15">
        <v>60</v>
      </c>
      <c r="S27" s="15">
        <v>5</v>
      </c>
      <c r="U27" s="15">
        <v>40</v>
      </c>
      <c r="X27" s="15">
        <v>20</v>
      </c>
      <c r="AG27" s="15">
        <f t="shared" si="1"/>
        <v>215</v>
      </c>
    </row>
    <row r="28" spans="1:33" s="7" customFormat="1" ht="13.5">
      <c r="A28" s="7" t="s">
        <v>91</v>
      </c>
      <c r="B28" s="7" t="s">
        <v>22</v>
      </c>
      <c r="C28" s="6"/>
      <c r="D28" s="6"/>
      <c r="F28" s="7">
        <v>100</v>
      </c>
      <c r="O28" s="7">
        <v>20</v>
      </c>
      <c r="R28" s="7">
        <v>60</v>
      </c>
      <c r="T28" s="7">
        <v>10</v>
      </c>
      <c r="AG28" s="7">
        <f t="shared" si="1"/>
        <v>190</v>
      </c>
    </row>
    <row r="29" spans="1:33" s="7" customFormat="1" ht="13.5">
      <c r="A29" s="7" t="s">
        <v>370</v>
      </c>
      <c r="B29" s="7" t="s">
        <v>36</v>
      </c>
      <c r="C29" s="6"/>
      <c r="D29" s="6"/>
      <c r="U29" s="7">
        <v>40</v>
      </c>
      <c r="X29" s="7">
        <v>40</v>
      </c>
      <c r="AD29" s="7">
        <v>80</v>
      </c>
      <c r="AF29" s="7">
        <v>5</v>
      </c>
      <c r="AG29" s="7">
        <f t="shared" si="1"/>
        <v>165</v>
      </c>
    </row>
    <row r="30" spans="1:33" s="7" customFormat="1" ht="13.5">
      <c r="A30" s="7" t="s">
        <v>376</v>
      </c>
      <c r="B30" s="7" t="s">
        <v>22</v>
      </c>
      <c r="C30" s="6"/>
      <c r="D30" s="6"/>
      <c r="X30" s="7">
        <v>20</v>
      </c>
      <c r="AA30" s="7">
        <v>60</v>
      </c>
      <c r="AD30" s="7">
        <v>60</v>
      </c>
      <c r="AG30" s="7">
        <f t="shared" si="1"/>
        <v>140</v>
      </c>
    </row>
    <row r="31" spans="1:33" s="7" customFormat="1" ht="13.5">
      <c r="A31" s="7" t="s">
        <v>93</v>
      </c>
      <c r="B31" s="7" t="s">
        <v>19</v>
      </c>
      <c r="C31" s="6"/>
      <c r="D31" s="6"/>
      <c r="F31" s="7">
        <v>60</v>
      </c>
      <c r="H31" s="7">
        <v>10</v>
      </c>
      <c r="X31" s="7">
        <v>40</v>
      </c>
      <c r="Y31" s="7">
        <v>5</v>
      </c>
      <c r="Z31" s="7">
        <v>10</v>
      </c>
      <c r="AG31" s="7">
        <f t="shared" si="1"/>
        <v>125</v>
      </c>
    </row>
    <row r="32" spans="1:33" s="7" customFormat="1" ht="13.5">
      <c r="A32" s="7" t="s">
        <v>328</v>
      </c>
      <c r="B32" s="7" t="s">
        <v>20</v>
      </c>
      <c r="C32" s="6"/>
      <c r="D32" s="6"/>
      <c r="E32" s="6"/>
      <c r="R32" s="7">
        <v>80</v>
      </c>
      <c r="X32" s="7">
        <v>40</v>
      </c>
      <c r="AG32" s="7">
        <f t="shared" si="1"/>
        <v>120</v>
      </c>
    </row>
    <row r="33" spans="1:33" s="7" customFormat="1" ht="13.5">
      <c r="A33" s="7" t="s">
        <v>430</v>
      </c>
      <c r="B33" s="7" t="s">
        <v>22</v>
      </c>
      <c r="C33" s="6"/>
      <c r="D33" s="6"/>
      <c r="E33" s="6"/>
      <c r="X33" s="7">
        <v>60</v>
      </c>
      <c r="AD33" s="7">
        <v>40</v>
      </c>
      <c r="AG33" s="7">
        <f t="shared" si="1"/>
        <v>100</v>
      </c>
    </row>
    <row r="34" spans="1:33" s="7" customFormat="1" ht="13.5">
      <c r="A34" s="7" t="s">
        <v>92</v>
      </c>
      <c r="B34" s="7" t="s">
        <v>19</v>
      </c>
      <c r="C34" s="6"/>
      <c r="D34" s="6"/>
      <c r="F34" s="7">
        <v>80</v>
      </c>
      <c r="G34" s="7">
        <v>5</v>
      </c>
      <c r="AG34" s="7">
        <f t="shared" si="1"/>
        <v>85</v>
      </c>
    </row>
    <row r="35" spans="1:33" s="7" customFormat="1" ht="13.5">
      <c r="A35" s="7" t="s">
        <v>98</v>
      </c>
      <c r="B35" s="7" t="s">
        <v>20</v>
      </c>
      <c r="C35" s="6"/>
      <c r="D35" s="6"/>
      <c r="F35" s="7">
        <v>20</v>
      </c>
      <c r="R35" s="7">
        <v>20</v>
      </c>
      <c r="X35" s="7">
        <v>20</v>
      </c>
      <c r="AG35" s="7">
        <f t="shared" si="1"/>
        <v>60</v>
      </c>
    </row>
    <row r="36" spans="1:33" s="7" customFormat="1" ht="13.5">
      <c r="A36" s="7" t="s">
        <v>377</v>
      </c>
      <c r="B36" s="7" t="s">
        <v>20</v>
      </c>
      <c r="C36" s="6"/>
      <c r="D36" s="6"/>
      <c r="X36" s="7">
        <v>20</v>
      </c>
      <c r="AD36" s="7">
        <v>40</v>
      </c>
      <c r="AG36" s="7">
        <f t="shared" si="1"/>
        <v>60</v>
      </c>
    </row>
    <row r="37" spans="1:33" s="7" customFormat="1" ht="13.5">
      <c r="A37" s="7" t="s">
        <v>94</v>
      </c>
      <c r="B37" s="7" t="s">
        <v>95</v>
      </c>
      <c r="C37" s="6"/>
      <c r="D37" s="6"/>
      <c r="F37" s="7">
        <v>40</v>
      </c>
      <c r="AG37" s="7">
        <f t="shared" si="1"/>
        <v>40</v>
      </c>
    </row>
    <row r="38" spans="1:33" s="7" customFormat="1" ht="13.5">
      <c r="A38" s="7" t="s">
        <v>305</v>
      </c>
      <c r="B38" s="7" t="s">
        <v>20</v>
      </c>
      <c r="C38" s="6"/>
      <c r="D38" s="6"/>
      <c r="O38" s="7">
        <v>20</v>
      </c>
      <c r="R38" s="7">
        <v>20</v>
      </c>
      <c r="AG38" s="7">
        <f t="shared" si="1"/>
        <v>40</v>
      </c>
    </row>
    <row r="39" spans="1:33" s="7" customFormat="1" ht="13.5">
      <c r="A39" s="7" t="s">
        <v>96</v>
      </c>
      <c r="B39" s="7" t="s">
        <v>19</v>
      </c>
      <c r="C39" s="6"/>
      <c r="D39" s="6"/>
      <c r="F39" s="7">
        <v>20</v>
      </c>
      <c r="AG39" s="7">
        <f t="shared" si="1"/>
        <v>20</v>
      </c>
    </row>
    <row r="40" spans="1:33" s="7" customFormat="1" ht="13.5">
      <c r="A40" s="7" t="s">
        <v>97</v>
      </c>
      <c r="B40" s="7" t="s">
        <v>95</v>
      </c>
      <c r="C40" s="6"/>
      <c r="D40" s="6"/>
      <c r="F40" s="7">
        <v>20</v>
      </c>
      <c r="AG40" s="7">
        <f t="shared" si="1"/>
        <v>20</v>
      </c>
    </row>
    <row r="41" spans="1:33" s="7" customFormat="1" ht="13.5">
      <c r="A41" s="7" t="s">
        <v>41</v>
      </c>
      <c r="B41" s="7" t="s">
        <v>22</v>
      </c>
      <c r="C41" s="7">
        <f>IF(SUM(D41:Z41)&lt;20,20,20*1.5)</f>
        <v>20</v>
      </c>
      <c r="D41" s="6"/>
      <c r="E41" s="6"/>
      <c r="AG41" s="7">
        <f t="shared" si="1"/>
        <v>20</v>
      </c>
    </row>
    <row r="42" spans="1:33" s="7" customFormat="1" ht="13.5">
      <c r="A42" s="7" t="s">
        <v>375</v>
      </c>
      <c r="B42" s="7" t="s">
        <v>19</v>
      </c>
      <c r="C42" s="6"/>
      <c r="D42" s="6"/>
      <c r="X42" s="7">
        <v>20</v>
      </c>
      <c r="AG42" s="7">
        <f t="shared" si="1"/>
        <v>20</v>
      </c>
    </row>
    <row r="43" spans="1:33" s="7" customFormat="1" ht="13.5">
      <c r="A43" s="7" t="s">
        <v>406</v>
      </c>
      <c r="B43" s="7" t="s">
        <v>22</v>
      </c>
      <c r="C43" s="6"/>
      <c r="D43" s="6"/>
      <c r="AA43" s="7">
        <v>20</v>
      </c>
      <c r="AG43" s="7">
        <f t="shared" si="1"/>
        <v>20</v>
      </c>
    </row>
    <row r="44" spans="1:33" s="7" customFormat="1" ht="13.5">
      <c r="A44" s="7" t="s">
        <v>360</v>
      </c>
      <c r="B44" s="7" t="s">
        <v>22</v>
      </c>
      <c r="C44" s="6"/>
      <c r="D44" s="6"/>
      <c r="AA44" s="7">
        <v>20</v>
      </c>
      <c r="AG44" s="7">
        <f t="shared" si="1"/>
        <v>20</v>
      </c>
    </row>
    <row r="45" spans="3:33" s="7" customFormat="1" ht="13.5">
      <c r="C45" s="6"/>
      <c r="D45" s="6"/>
      <c r="AG45" s="7">
        <f t="shared" si="1"/>
        <v>0</v>
      </c>
    </row>
    <row r="46" spans="3:5" s="7" customFormat="1" ht="13.5">
      <c r="C46" s="6"/>
      <c r="D46" s="6"/>
      <c r="E46" s="6"/>
    </row>
    <row r="47" spans="1:33" ht="13.5">
      <c r="A47" s="1" t="s">
        <v>6</v>
      </c>
      <c r="B47" s="1" t="s">
        <v>17</v>
      </c>
      <c r="C47" s="1" t="s">
        <v>42</v>
      </c>
      <c r="D47" s="1" t="s">
        <v>2</v>
      </c>
      <c r="E47" s="1" t="s">
        <v>3</v>
      </c>
      <c r="F47" s="1" t="s">
        <v>84</v>
      </c>
      <c r="G47" s="1" t="s">
        <v>2</v>
      </c>
      <c r="H47" s="1" t="s">
        <v>3</v>
      </c>
      <c r="I47" s="1" t="s">
        <v>194</v>
      </c>
      <c r="J47" s="1" t="s">
        <v>2</v>
      </c>
      <c r="K47" s="1" t="s">
        <v>3</v>
      </c>
      <c r="L47" s="1" t="s">
        <v>244</v>
      </c>
      <c r="M47" s="1" t="s">
        <v>2</v>
      </c>
      <c r="N47" s="1" t="s">
        <v>3</v>
      </c>
      <c r="O47" s="1" t="s">
        <v>303</v>
      </c>
      <c r="P47" s="1" t="s">
        <v>2</v>
      </c>
      <c r="Q47" s="1" t="s">
        <v>3</v>
      </c>
      <c r="R47" s="1" t="s">
        <v>326</v>
      </c>
      <c r="S47" s="1" t="s">
        <v>2</v>
      </c>
      <c r="T47" s="1" t="s">
        <v>3</v>
      </c>
      <c r="U47" s="1" t="s">
        <v>355</v>
      </c>
      <c r="V47" s="1" t="s">
        <v>2</v>
      </c>
      <c r="W47" s="1" t="s">
        <v>3</v>
      </c>
      <c r="X47" s="1" t="s">
        <v>371</v>
      </c>
      <c r="Y47" s="1" t="s">
        <v>2</v>
      </c>
      <c r="Z47" s="1" t="s">
        <v>3</v>
      </c>
      <c r="AA47" s="1" t="s">
        <v>405</v>
      </c>
      <c r="AB47" s="1" t="s">
        <v>2</v>
      </c>
      <c r="AC47" s="1" t="s">
        <v>3</v>
      </c>
      <c r="AD47" s="1" t="s">
        <v>429</v>
      </c>
      <c r="AE47" s="1" t="s">
        <v>3</v>
      </c>
      <c r="AF47" s="1" t="s">
        <v>2</v>
      </c>
      <c r="AG47" s="1" t="s">
        <v>4</v>
      </c>
    </row>
    <row r="48" spans="1:33" s="3" customFormat="1" ht="13.5">
      <c r="A48" s="10" t="s">
        <v>434</v>
      </c>
      <c r="B48" s="10" t="s">
        <v>95</v>
      </c>
      <c r="C48" s="13"/>
      <c r="D48" s="13"/>
      <c r="E48" s="13"/>
      <c r="F48" s="10">
        <v>60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>
        <v>60</v>
      </c>
      <c r="Y48" s="10"/>
      <c r="Z48" s="10"/>
      <c r="AA48" s="10"/>
      <c r="AB48" s="10"/>
      <c r="AC48" s="10"/>
      <c r="AD48" s="10"/>
      <c r="AE48" s="10"/>
      <c r="AF48" s="10"/>
      <c r="AG48" s="10">
        <f>SUM(C48:AF48)</f>
        <v>120</v>
      </c>
    </row>
    <row r="49" spans="1:33" s="7" customFormat="1" ht="13.5">
      <c r="A49" s="7" t="s">
        <v>100</v>
      </c>
      <c r="B49" s="7" t="s">
        <v>95</v>
      </c>
      <c r="C49" s="6"/>
      <c r="D49" s="6"/>
      <c r="E49" s="6"/>
      <c r="F49" s="7">
        <v>100</v>
      </c>
      <c r="G49" s="7">
        <v>5</v>
      </c>
      <c r="H49" s="7">
        <v>10</v>
      </c>
      <c r="AG49" s="7">
        <f>SUM(C49:AF49)</f>
        <v>115</v>
      </c>
    </row>
    <row r="50" spans="1:33" s="7" customFormat="1" ht="13.5">
      <c r="A50" s="7" t="s">
        <v>379</v>
      </c>
      <c r="B50" s="7" t="s">
        <v>20</v>
      </c>
      <c r="C50" s="6"/>
      <c r="D50" s="6"/>
      <c r="E50" s="6"/>
      <c r="X50" s="7">
        <v>100</v>
      </c>
      <c r="AG50" s="7">
        <f aca="true" t="shared" si="2" ref="AG50:AG59">SUM(C50:AF50)</f>
        <v>100</v>
      </c>
    </row>
    <row r="51" spans="1:33" s="7" customFormat="1" ht="13.5">
      <c r="A51" s="7" t="s">
        <v>378</v>
      </c>
      <c r="B51" s="7" t="s">
        <v>36</v>
      </c>
      <c r="C51" s="6"/>
      <c r="D51" s="6"/>
      <c r="E51" s="6"/>
      <c r="X51" s="7">
        <v>80</v>
      </c>
      <c r="Z51" s="7">
        <v>10</v>
      </c>
      <c r="AG51" s="7">
        <f t="shared" si="2"/>
        <v>90</v>
      </c>
    </row>
    <row r="52" spans="1:33" s="7" customFormat="1" ht="13.5">
      <c r="A52" s="7" t="s">
        <v>101</v>
      </c>
      <c r="B52" s="7" t="s">
        <v>39</v>
      </c>
      <c r="C52" s="6"/>
      <c r="D52" s="6"/>
      <c r="E52" s="6"/>
      <c r="F52" s="7">
        <v>80</v>
      </c>
      <c r="AG52" s="7">
        <f t="shared" si="2"/>
        <v>80</v>
      </c>
    </row>
    <row r="53" spans="1:33" s="7" customFormat="1" ht="13.5">
      <c r="A53" s="7" t="s">
        <v>103</v>
      </c>
      <c r="B53" s="7" t="s">
        <v>19</v>
      </c>
      <c r="C53" s="6"/>
      <c r="D53" s="6"/>
      <c r="E53" s="6"/>
      <c r="F53" s="7">
        <v>20</v>
      </c>
      <c r="X53" s="7">
        <v>60</v>
      </c>
      <c r="AG53" s="7">
        <f t="shared" si="2"/>
        <v>80</v>
      </c>
    </row>
    <row r="54" spans="1:33" s="7" customFormat="1" ht="13.5">
      <c r="A54" s="7" t="s">
        <v>102</v>
      </c>
      <c r="B54" s="7" t="s">
        <v>95</v>
      </c>
      <c r="C54" s="6"/>
      <c r="D54" s="6"/>
      <c r="E54" s="6"/>
      <c r="F54" s="7">
        <v>60</v>
      </c>
      <c r="AG54" s="7">
        <f t="shared" si="2"/>
        <v>60</v>
      </c>
    </row>
    <row r="55" spans="1:33" s="7" customFormat="1" ht="13.5">
      <c r="A55" s="7" t="s">
        <v>382</v>
      </c>
      <c r="B55" s="7" t="s">
        <v>20</v>
      </c>
      <c r="C55" s="6"/>
      <c r="D55" s="6"/>
      <c r="E55" s="6"/>
      <c r="X55" s="7">
        <v>20</v>
      </c>
      <c r="AG55" s="7">
        <f t="shared" si="2"/>
        <v>20</v>
      </c>
    </row>
    <row r="56" spans="1:33" s="7" customFormat="1" ht="13.5">
      <c r="A56" s="7" t="s">
        <v>381</v>
      </c>
      <c r="B56" s="7" t="s">
        <v>20</v>
      </c>
      <c r="C56" s="6"/>
      <c r="D56" s="6"/>
      <c r="E56" s="6"/>
      <c r="X56" s="7">
        <v>20</v>
      </c>
      <c r="AG56" s="7">
        <f t="shared" si="2"/>
        <v>20</v>
      </c>
    </row>
    <row r="57" spans="1:33" s="7" customFormat="1" ht="13.5">
      <c r="A57" s="7" t="s">
        <v>380</v>
      </c>
      <c r="B57" s="7" t="s">
        <v>36</v>
      </c>
      <c r="C57" s="6"/>
      <c r="D57" s="6"/>
      <c r="E57" s="6"/>
      <c r="X57" s="7">
        <v>20</v>
      </c>
      <c r="AG57" s="7">
        <f t="shared" si="2"/>
        <v>20</v>
      </c>
    </row>
    <row r="58" spans="1:33" s="7" customFormat="1" ht="13.5">
      <c r="A58" s="7" t="s">
        <v>104</v>
      </c>
      <c r="B58" s="7" t="s">
        <v>19</v>
      </c>
      <c r="C58" s="6"/>
      <c r="D58" s="6"/>
      <c r="E58" s="6"/>
      <c r="F58" s="7">
        <v>20</v>
      </c>
      <c r="AG58" s="7">
        <f t="shared" si="2"/>
        <v>20</v>
      </c>
    </row>
    <row r="59" spans="1:33" s="7" customFormat="1" ht="13.5">
      <c r="A59" s="7" t="s">
        <v>105</v>
      </c>
      <c r="B59" s="7" t="s">
        <v>19</v>
      </c>
      <c r="C59" s="6"/>
      <c r="D59" s="6"/>
      <c r="E59" s="6"/>
      <c r="F59" s="7">
        <v>20</v>
      </c>
      <c r="AG59" s="7">
        <f t="shared" si="2"/>
        <v>20</v>
      </c>
    </row>
    <row r="60" spans="1:33" s="3" customFormat="1" ht="13.5">
      <c r="A60"/>
      <c r="B6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>
        <f>SUM(C60:AF60)</f>
        <v>0</v>
      </c>
    </row>
    <row r="61" spans="1:33" ht="13.5">
      <c r="A61" s="1" t="s">
        <v>7</v>
      </c>
      <c r="B61" s="1" t="s">
        <v>17</v>
      </c>
      <c r="C61" s="1" t="s">
        <v>42</v>
      </c>
      <c r="D61" s="1" t="s">
        <v>2</v>
      </c>
      <c r="E61" s="1" t="s">
        <v>3</v>
      </c>
      <c r="F61" s="1" t="s">
        <v>84</v>
      </c>
      <c r="G61" s="1" t="s">
        <v>2</v>
      </c>
      <c r="H61" s="1" t="s">
        <v>3</v>
      </c>
      <c r="I61" s="1" t="s">
        <v>194</v>
      </c>
      <c r="J61" s="1" t="s">
        <v>2</v>
      </c>
      <c r="K61" s="1" t="s">
        <v>3</v>
      </c>
      <c r="L61" s="1" t="s">
        <v>244</v>
      </c>
      <c r="M61" s="1" t="s">
        <v>2</v>
      </c>
      <c r="N61" s="1" t="s">
        <v>3</v>
      </c>
      <c r="O61" s="1" t="s">
        <v>303</v>
      </c>
      <c r="P61" s="1" t="s">
        <v>2</v>
      </c>
      <c r="Q61" s="1" t="s">
        <v>3</v>
      </c>
      <c r="R61" s="1" t="s">
        <v>326</v>
      </c>
      <c r="S61" s="1" t="s">
        <v>2</v>
      </c>
      <c r="T61" s="1" t="s">
        <v>3</v>
      </c>
      <c r="U61" s="1" t="s">
        <v>355</v>
      </c>
      <c r="V61" s="1" t="s">
        <v>2</v>
      </c>
      <c r="W61" s="1" t="s">
        <v>3</v>
      </c>
      <c r="X61" s="1" t="s">
        <v>371</v>
      </c>
      <c r="Y61" s="1" t="s">
        <v>2</v>
      </c>
      <c r="Z61" s="1" t="s">
        <v>3</v>
      </c>
      <c r="AA61" s="1" t="s">
        <v>405</v>
      </c>
      <c r="AB61" s="1" t="s">
        <v>2</v>
      </c>
      <c r="AC61" s="1" t="s">
        <v>3</v>
      </c>
      <c r="AD61" s="1" t="s">
        <v>429</v>
      </c>
      <c r="AE61" s="1" t="s">
        <v>3</v>
      </c>
      <c r="AF61" s="1" t="s">
        <v>2</v>
      </c>
      <c r="AG61" s="1" t="s">
        <v>4</v>
      </c>
    </row>
    <row r="62" spans="1:33" s="5" customFormat="1" ht="13.5">
      <c r="A62" s="10" t="s">
        <v>85</v>
      </c>
      <c r="B62" s="10" t="s">
        <v>19</v>
      </c>
      <c r="C62" s="10"/>
      <c r="D62" s="10"/>
      <c r="E62" s="10"/>
      <c r="F62" s="10">
        <v>100</v>
      </c>
      <c r="G62" s="10">
        <v>10</v>
      </c>
      <c r="H62" s="10">
        <v>10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>
        <v>80</v>
      </c>
      <c r="AE62" s="10">
        <v>10</v>
      </c>
      <c r="AF62" s="10"/>
      <c r="AG62" s="10">
        <f aca="true" t="shared" si="3" ref="AG62:AG71">SUM(C62:AF62)</f>
        <v>210</v>
      </c>
    </row>
    <row r="63" spans="1:33" s="19" customFormat="1" ht="13.5">
      <c r="A63" s="15" t="s">
        <v>198</v>
      </c>
      <c r="B63" s="15" t="s">
        <v>20</v>
      </c>
      <c r="C63" s="15"/>
      <c r="D63" s="15"/>
      <c r="E63" s="15"/>
      <c r="F63" s="15"/>
      <c r="G63" s="15"/>
      <c r="H63" s="15"/>
      <c r="I63" s="15">
        <v>20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100</v>
      </c>
      <c r="AE63" s="15"/>
      <c r="AF63" s="15">
        <v>5</v>
      </c>
      <c r="AG63" s="15">
        <f t="shared" si="3"/>
        <v>125</v>
      </c>
    </row>
    <row r="64" spans="1:33" s="19" customFormat="1" ht="13.5">
      <c r="A64" s="15" t="s">
        <v>86</v>
      </c>
      <c r="B64" s="15" t="s">
        <v>19</v>
      </c>
      <c r="C64" s="15"/>
      <c r="D64" s="15"/>
      <c r="E64" s="15"/>
      <c r="F64" s="15">
        <v>80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>
        <f t="shared" si="3"/>
        <v>80</v>
      </c>
    </row>
    <row r="65" spans="1:33" s="19" customFormat="1" ht="13.5">
      <c r="A65" s="15" t="s">
        <v>368</v>
      </c>
      <c r="B65" s="15" t="s">
        <v>20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60</v>
      </c>
      <c r="AE65" s="15"/>
      <c r="AF65" s="15"/>
      <c r="AG65" s="15">
        <f t="shared" si="3"/>
        <v>60</v>
      </c>
    </row>
    <row r="66" spans="1:33" s="19" customFormat="1" ht="13.5">
      <c r="A66" s="15" t="s">
        <v>87</v>
      </c>
      <c r="B66" s="15" t="s">
        <v>88</v>
      </c>
      <c r="C66" s="15"/>
      <c r="D66" s="15"/>
      <c r="E66" s="15"/>
      <c r="F66" s="15">
        <v>60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>
        <f t="shared" si="3"/>
        <v>60</v>
      </c>
    </row>
    <row r="67" spans="1:33" s="19" customFormat="1" ht="13.5">
      <c r="A67" s="15" t="s">
        <v>89</v>
      </c>
      <c r="B67" s="15" t="s">
        <v>19</v>
      </c>
      <c r="C67" s="15"/>
      <c r="D67" s="15"/>
      <c r="E67" s="15"/>
      <c r="F67" s="15">
        <v>20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>
        <f t="shared" si="3"/>
        <v>20</v>
      </c>
    </row>
    <row r="68" spans="1:33" s="8" customFormat="1" ht="13.5">
      <c r="A68" s="7" t="s">
        <v>90</v>
      </c>
      <c r="B68" s="7" t="s">
        <v>19</v>
      </c>
      <c r="C68" s="7"/>
      <c r="D68" s="7"/>
      <c r="E68" s="7"/>
      <c r="F68" s="7">
        <v>20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f t="shared" si="3"/>
        <v>20</v>
      </c>
    </row>
    <row r="69" spans="1:33" s="8" customFormat="1" ht="13.5">
      <c r="A69" s="7" t="s">
        <v>431</v>
      </c>
      <c r="B69" s="7" t="s">
        <v>22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20</v>
      </c>
      <c r="AE69" s="7"/>
      <c r="AF69" s="7"/>
      <c r="AG69" s="7">
        <f t="shared" si="3"/>
        <v>20</v>
      </c>
    </row>
    <row r="70" spans="1:33" s="8" customFormat="1" ht="13.5">
      <c r="A70" s="7" t="s">
        <v>432</v>
      </c>
      <c r="B70" s="7" t="s">
        <v>22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20</v>
      </c>
      <c r="AE70" s="7"/>
      <c r="AF70" s="7"/>
      <c r="AG70" s="7">
        <f t="shared" si="3"/>
        <v>20</v>
      </c>
    </row>
    <row r="71" spans="1:33" s="8" customFormat="1" ht="13.5">
      <c r="A71" s="7" t="s">
        <v>433</v>
      </c>
      <c r="B71" s="7" t="s">
        <v>22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v>20</v>
      </c>
      <c r="AE71" s="7"/>
      <c r="AF71" s="7"/>
      <c r="AG71" s="7">
        <f t="shared" si="3"/>
        <v>20</v>
      </c>
    </row>
    <row r="72" spans="1:33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3.5">
      <c r="A73" s="1" t="s">
        <v>15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>
      <c r="A74" s="1" t="s">
        <v>9</v>
      </c>
      <c r="B74" s="1" t="s">
        <v>17</v>
      </c>
      <c r="C74" s="1" t="s">
        <v>42</v>
      </c>
      <c r="D74" s="1"/>
      <c r="E74" s="1"/>
      <c r="F74" s="1" t="s">
        <v>84</v>
      </c>
      <c r="G74" s="1"/>
      <c r="H74" s="1"/>
      <c r="I74" s="1" t="s">
        <v>194</v>
      </c>
      <c r="J74" s="1"/>
      <c r="K74" s="1"/>
      <c r="L74" s="1" t="s">
        <v>244</v>
      </c>
      <c r="M74" s="1"/>
      <c r="N74" s="1"/>
      <c r="O74" s="1" t="s">
        <v>303</v>
      </c>
      <c r="P74" s="1"/>
      <c r="Q74" s="1"/>
      <c r="R74" s="1" t="s">
        <v>326</v>
      </c>
      <c r="S74" s="1"/>
      <c r="T74" s="1"/>
      <c r="U74" s="1" t="s">
        <v>355</v>
      </c>
      <c r="V74" s="1"/>
      <c r="W74" s="1"/>
      <c r="X74" s="1" t="s">
        <v>371</v>
      </c>
      <c r="Y74" s="1"/>
      <c r="Z74" s="1"/>
      <c r="AA74" s="1" t="s">
        <v>405</v>
      </c>
      <c r="AB74" s="1"/>
      <c r="AC74" s="1"/>
      <c r="AD74" s="1" t="s">
        <v>429</v>
      </c>
      <c r="AE74" s="1"/>
      <c r="AF74" s="1"/>
      <c r="AG74" s="1" t="s">
        <v>4</v>
      </c>
    </row>
    <row r="75" spans="1:33" s="14" customFormat="1" ht="13.5">
      <c r="A75" s="10" t="s">
        <v>323</v>
      </c>
      <c r="B75" s="10" t="s">
        <v>39</v>
      </c>
      <c r="C75" s="11"/>
      <c r="D75" s="10"/>
      <c r="E75" s="10"/>
      <c r="F75" s="10"/>
      <c r="G75" s="10"/>
      <c r="H75" s="10"/>
      <c r="I75" s="10"/>
      <c r="J75" s="10"/>
      <c r="K75" s="10"/>
      <c r="L75" s="10">
        <v>20</v>
      </c>
      <c r="M75" s="10"/>
      <c r="N75" s="10"/>
      <c r="O75" s="10">
        <v>80</v>
      </c>
      <c r="P75" s="10"/>
      <c r="Q75" s="10"/>
      <c r="R75" s="10">
        <v>100</v>
      </c>
      <c r="S75" s="10"/>
      <c r="T75" s="10"/>
      <c r="U75" s="10">
        <v>80</v>
      </c>
      <c r="V75" s="10"/>
      <c r="W75" s="10"/>
      <c r="X75" s="10">
        <v>60</v>
      </c>
      <c r="Y75" s="10"/>
      <c r="Z75" s="10"/>
      <c r="AA75" s="10"/>
      <c r="AB75" s="10"/>
      <c r="AC75" s="10"/>
      <c r="AD75" s="10">
        <v>80</v>
      </c>
      <c r="AE75" s="10"/>
      <c r="AF75" s="10"/>
      <c r="AG75" s="12">
        <f>SUM(300+AD75)</f>
        <v>380</v>
      </c>
    </row>
    <row r="76" spans="1:33" s="15" customFormat="1" ht="13.5">
      <c r="A76" s="15" t="s">
        <v>200</v>
      </c>
      <c r="B76" s="15" t="s">
        <v>22</v>
      </c>
      <c r="C76" s="18"/>
      <c r="D76" s="18"/>
      <c r="E76" s="18"/>
      <c r="I76" s="15">
        <v>80</v>
      </c>
      <c r="O76" s="15">
        <v>100</v>
      </c>
      <c r="U76" s="15">
        <v>60</v>
      </c>
      <c r="X76" s="15">
        <v>20</v>
      </c>
      <c r="AA76" s="15">
        <v>40</v>
      </c>
      <c r="AD76" s="15">
        <v>40</v>
      </c>
      <c r="AG76" s="17">
        <f>SUM(300+AD76)</f>
        <v>340</v>
      </c>
    </row>
    <row r="77" spans="1:33" s="15" customFormat="1" ht="13.5">
      <c r="A77" s="15" t="s">
        <v>23</v>
      </c>
      <c r="B77" s="15" t="s">
        <v>20</v>
      </c>
      <c r="C77" s="16">
        <f>IF(SUM(D77:Z77)&lt;20,80,80*1.5)</f>
        <v>120</v>
      </c>
      <c r="F77" s="15">
        <v>20</v>
      </c>
      <c r="I77" s="15">
        <v>60</v>
      </c>
      <c r="AA77" s="15">
        <v>80</v>
      </c>
      <c r="AD77" s="15">
        <v>20</v>
      </c>
      <c r="AG77" s="15">
        <f aca="true" t="shared" si="4" ref="AG77:AG118">SUM(C77:AF77)</f>
        <v>300</v>
      </c>
    </row>
    <row r="78" spans="1:33" s="15" customFormat="1" ht="13.5">
      <c r="A78" s="15" t="s">
        <v>202</v>
      </c>
      <c r="B78" s="15" t="s">
        <v>22</v>
      </c>
      <c r="C78" s="18"/>
      <c r="D78" s="18"/>
      <c r="E78" s="18"/>
      <c r="I78" s="15">
        <v>20</v>
      </c>
      <c r="O78" s="15">
        <v>40</v>
      </c>
      <c r="AA78" s="15">
        <v>100</v>
      </c>
      <c r="AD78" s="15">
        <v>100</v>
      </c>
      <c r="AG78" s="15">
        <f t="shared" si="4"/>
        <v>260</v>
      </c>
    </row>
    <row r="79" spans="1:33" s="15" customFormat="1" ht="13.5">
      <c r="A79" s="15" t="s">
        <v>112</v>
      </c>
      <c r="B79" s="15" t="s">
        <v>20</v>
      </c>
      <c r="F79" s="15">
        <v>40</v>
      </c>
      <c r="R79" s="15">
        <v>60</v>
      </c>
      <c r="X79" s="15">
        <v>40</v>
      </c>
      <c r="AD79" s="15">
        <v>20</v>
      </c>
      <c r="AG79" s="15">
        <f t="shared" si="4"/>
        <v>160</v>
      </c>
    </row>
    <row r="80" spans="1:33" s="15" customFormat="1" ht="13.5">
      <c r="A80" s="15" t="s">
        <v>197</v>
      </c>
      <c r="B80" s="15" t="s">
        <v>20</v>
      </c>
      <c r="O80" s="15">
        <v>60</v>
      </c>
      <c r="U80" s="15">
        <v>100</v>
      </c>
      <c r="AG80" s="15">
        <f t="shared" si="4"/>
        <v>160</v>
      </c>
    </row>
    <row r="81" spans="1:33" s="7" customFormat="1" ht="13.5">
      <c r="A81" s="7" t="s">
        <v>199</v>
      </c>
      <c r="B81" s="7" t="s">
        <v>20</v>
      </c>
      <c r="C81" s="6"/>
      <c r="D81" s="6"/>
      <c r="E81" s="6"/>
      <c r="I81" s="7">
        <v>100</v>
      </c>
      <c r="U81" s="7">
        <v>20</v>
      </c>
      <c r="X81" s="7">
        <v>20</v>
      </c>
      <c r="AG81" s="7">
        <f t="shared" si="4"/>
        <v>140</v>
      </c>
    </row>
    <row r="82" spans="1:33" s="7" customFormat="1" ht="13.5">
      <c r="A82" s="7" t="s">
        <v>113</v>
      </c>
      <c r="B82" s="7" t="s">
        <v>20</v>
      </c>
      <c r="F82" s="7">
        <v>40</v>
      </c>
      <c r="O82" s="7">
        <v>60</v>
      </c>
      <c r="U82" s="7">
        <v>20</v>
      </c>
      <c r="X82" s="7">
        <v>20</v>
      </c>
      <c r="AG82" s="7">
        <f t="shared" si="4"/>
        <v>140</v>
      </c>
    </row>
    <row r="83" spans="1:33" s="7" customFormat="1" ht="13.5">
      <c r="A83" s="7" t="s">
        <v>383</v>
      </c>
      <c r="B83" s="7" t="s">
        <v>22</v>
      </c>
      <c r="X83" s="7">
        <v>100</v>
      </c>
      <c r="AA83" s="7">
        <v>40</v>
      </c>
      <c r="AG83" s="7">
        <f t="shared" si="4"/>
        <v>140</v>
      </c>
    </row>
    <row r="84" spans="1:33" s="7" customFormat="1" ht="13.5">
      <c r="A84" s="7" t="s">
        <v>48</v>
      </c>
      <c r="B84" s="7" t="s">
        <v>22</v>
      </c>
      <c r="C84" s="2">
        <f>IF(SUM(D84:Z84)&lt;20,20,20*1.5)</f>
        <v>30</v>
      </c>
      <c r="D84" s="6"/>
      <c r="E84" s="6"/>
      <c r="F84" s="7">
        <v>20</v>
      </c>
      <c r="O84" s="7">
        <v>40</v>
      </c>
      <c r="AA84" s="7">
        <v>40</v>
      </c>
      <c r="AG84" s="7">
        <f t="shared" si="4"/>
        <v>130</v>
      </c>
    </row>
    <row r="85" spans="1:33" s="7" customFormat="1" ht="13.5">
      <c r="A85" s="7" t="s">
        <v>203</v>
      </c>
      <c r="B85" s="7" t="s">
        <v>22</v>
      </c>
      <c r="C85" s="6"/>
      <c r="D85" s="6"/>
      <c r="E85" s="6"/>
      <c r="I85" s="7">
        <v>20</v>
      </c>
      <c r="O85" s="7">
        <v>40</v>
      </c>
      <c r="AA85" s="7">
        <v>60</v>
      </c>
      <c r="AG85" s="7">
        <f t="shared" si="4"/>
        <v>120</v>
      </c>
    </row>
    <row r="86" spans="1:33" s="7" customFormat="1" ht="13.5">
      <c r="A86" s="7" t="s">
        <v>272</v>
      </c>
      <c r="B86" s="7" t="s">
        <v>95</v>
      </c>
      <c r="C86" s="2"/>
      <c r="L86" s="7">
        <v>100</v>
      </c>
      <c r="AG86" s="7">
        <f t="shared" si="4"/>
        <v>100</v>
      </c>
    </row>
    <row r="87" spans="1:33" s="7" customFormat="1" ht="13.5">
      <c r="A87" s="7" t="s">
        <v>243</v>
      </c>
      <c r="B87" s="7" t="s">
        <v>36</v>
      </c>
      <c r="C87" s="7">
        <f>IF(SUM(D87:Z87)&lt;20,100,100*1.5)</f>
        <v>100</v>
      </c>
      <c r="AG87" s="7">
        <f t="shared" si="4"/>
        <v>100</v>
      </c>
    </row>
    <row r="88" spans="1:33" s="7" customFormat="1" ht="13.5">
      <c r="A88" s="7" t="s">
        <v>106</v>
      </c>
      <c r="B88" s="7" t="s">
        <v>19</v>
      </c>
      <c r="F88" s="7">
        <v>100</v>
      </c>
      <c r="AG88" s="7">
        <f t="shared" si="4"/>
        <v>100</v>
      </c>
    </row>
    <row r="89" spans="1:33" s="7" customFormat="1" ht="13.5">
      <c r="A89" s="7" t="s">
        <v>107</v>
      </c>
      <c r="B89" s="7" t="s">
        <v>20</v>
      </c>
      <c r="F89" s="7">
        <v>80</v>
      </c>
      <c r="X89" s="7">
        <v>20</v>
      </c>
      <c r="AG89" s="7">
        <f t="shared" si="4"/>
        <v>100</v>
      </c>
    </row>
    <row r="90" spans="1:33" s="7" customFormat="1" ht="13.5">
      <c r="A90" s="7" t="s">
        <v>385</v>
      </c>
      <c r="B90" s="7" t="s">
        <v>22</v>
      </c>
      <c r="X90" s="7">
        <v>60</v>
      </c>
      <c r="AD90" s="7">
        <v>40</v>
      </c>
      <c r="AG90" s="7">
        <f t="shared" si="4"/>
        <v>100</v>
      </c>
    </row>
    <row r="91" spans="1:33" s="7" customFormat="1" ht="13.5">
      <c r="A91" s="7" t="s">
        <v>273</v>
      </c>
      <c r="B91" s="7" t="s">
        <v>95</v>
      </c>
      <c r="C91" s="2"/>
      <c r="L91" s="7">
        <v>80</v>
      </c>
      <c r="AG91" s="7">
        <f t="shared" si="4"/>
        <v>80</v>
      </c>
    </row>
    <row r="92" spans="1:33" s="7" customFormat="1" ht="13.5">
      <c r="A92" s="7" t="s">
        <v>384</v>
      </c>
      <c r="B92" s="7" t="s">
        <v>20</v>
      </c>
      <c r="X92" s="7">
        <v>80</v>
      </c>
      <c r="AG92" s="7">
        <f t="shared" si="4"/>
        <v>80</v>
      </c>
    </row>
    <row r="93" spans="1:33" s="7" customFormat="1" ht="13.5">
      <c r="A93" s="7" t="s">
        <v>353</v>
      </c>
      <c r="B93" s="7" t="s">
        <v>20</v>
      </c>
      <c r="C93" s="6"/>
      <c r="D93" s="6"/>
      <c r="E93" s="6"/>
      <c r="R93" s="7">
        <v>80</v>
      </c>
      <c r="AG93" s="7">
        <f t="shared" si="4"/>
        <v>80</v>
      </c>
    </row>
    <row r="94" spans="1:33" s="7" customFormat="1" ht="13.5">
      <c r="A94" s="7" t="s">
        <v>408</v>
      </c>
      <c r="B94" s="7" t="s">
        <v>22</v>
      </c>
      <c r="D94" s="6"/>
      <c r="E94" s="6"/>
      <c r="AA94" s="7">
        <v>40</v>
      </c>
      <c r="AD94" s="7">
        <v>40</v>
      </c>
      <c r="AG94" s="7">
        <f t="shared" si="4"/>
        <v>80</v>
      </c>
    </row>
    <row r="95" spans="1:33" s="7" customFormat="1" ht="13.5">
      <c r="A95" s="7" t="s">
        <v>274</v>
      </c>
      <c r="B95" s="7" t="s">
        <v>95</v>
      </c>
      <c r="C95" s="2"/>
      <c r="L95" s="7">
        <v>60</v>
      </c>
      <c r="AG95" s="7">
        <f t="shared" si="4"/>
        <v>60</v>
      </c>
    </row>
    <row r="96" spans="1:33" s="7" customFormat="1" ht="13.5">
      <c r="A96" s="7" t="s">
        <v>108</v>
      </c>
      <c r="B96" s="7" t="s">
        <v>19</v>
      </c>
      <c r="F96" s="7">
        <v>60</v>
      </c>
      <c r="AG96" s="7">
        <f t="shared" si="4"/>
        <v>60</v>
      </c>
    </row>
    <row r="97" spans="1:33" s="7" customFormat="1" ht="13.5">
      <c r="A97" s="7" t="s">
        <v>109</v>
      </c>
      <c r="B97" s="7" t="s">
        <v>19</v>
      </c>
      <c r="F97" s="7">
        <v>60</v>
      </c>
      <c r="AG97" s="7">
        <f t="shared" si="4"/>
        <v>60</v>
      </c>
    </row>
    <row r="98" spans="1:33" s="7" customFormat="1" ht="13.5">
      <c r="A98" s="7" t="s">
        <v>46</v>
      </c>
      <c r="B98" s="7" t="s">
        <v>39</v>
      </c>
      <c r="C98" s="7">
        <f>IF(SUM(D98:Z98)&lt;20,60,60*1.5)</f>
        <v>60</v>
      </c>
      <c r="D98" s="6"/>
      <c r="E98" s="6"/>
      <c r="AG98" s="7">
        <f t="shared" si="4"/>
        <v>60</v>
      </c>
    </row>
    <row r="99" spans="1:33" s="7" customFormat="1" ht="13.5">
      <c r="A99" s="7" t="s">
        <v>201</v>
      </c>
      <c r="B99" s="7" t="s">
        <v>20</v>
      </c>
      <c r="C99" s="6"/>
      <c r="D99" s="6"/>
      <c r="E99" s="6"/>
      <c r="I99" s="7">
        <v>60</v>
      </c>
      <c r="AG99" s="7">
        <f t="shared" si="4"/>
        <v>60</v>
      </c>
    </row>
    <row r="100" spans="1:33" s="7" customFormat="1" ht="13.5">
      <c r="A100" s="7" t="s">
        <v>117</v>
      </c>
      <c r="B100" s="7" t="s">
        <v>20</v>
      </c>
      <c r="F100" s="7">
        <v>20</v>
      </c>
      <c r="X100" s="7">
        <v>40</v>
      </c>
      <c r="AG100" s="7">
        <f t="shared" si="4"/>
        <v>60</v>
      </c>
    </row>
    <row r="101" spans="1:33" s="7" customFormat="1" ht="13.5">
      <c r="A101" s="7" t="s">
        <v>115</v>
      </c>
      <c r="B101" s="7" t="s">
        <v>19</v>
      </c>
      <c r="F101" s="7">
        <v>20</v>
      </c>
      <c r="X101" s="7">
        <v>40</v>
      </c>
      <c r="AG101" s="7">
        <f t="shared" si="4"/>
        <v>60</v>
      </c>
    </row>
    <row r="102" spans="1:33" s="7" customFormat="1" ht="13.5">
      <c r="A102" s="7" t="s">
        <v>407</v>
      </c>
      <c r="B102" s="7" t="s">
        <v>22</v>
      </c>
      <c r="D102" s="6"/>
      <c r="E102" s="6"/>
      <c r="AA102" s="7">
        <v>60</v>
      </c>
      <c r="AG102" s="7">
        <f t="shared" si="4"/>
        <v>60</v>
      </c>
    </row>
    <row r="103" spans="1:33" s="7" customFormat="1" ht="13.5">
      <c r="A103" s="7" t="s">
        <v>306</v>
      </c>
      <c r="B103" s="7" t="s">
        <v>22</v>
      </c>
      <c r="C103" s="6"/>
      <c r="D103" s="6"/>
      <c r="E103" s="6"/>
      <c r="O103" s="7">
        <v>40</v>
      </c>
      <c r="AD103" s="7">
        <v>20</v>
      </c>
      <c r="AG103" s="7">
        <f t="shared" si="4"/>
        <v>60</v>
      </c>
    </row>
    <row r="104" spans="1:33" s="7" customFormat="1" ht="13.5">
      <c r="A104" s="7" t="s">
        <v>114</v>
      </c>
      <c r="B104" s="7" t="s">
        <v>19</v>
      </c>
      <c r="F104" s="7">
        <v>20</v>
      </c>
      <c r="X104" s="7">
        <v>20</v>
      </c>
      <c r="AD104" s="7">
        <v>20</v>
      </c>
      <c r="AG104" s="7">
        <f t="shared" si="4"/>
        <v>60</v>
      </c>
    </row>
    <row r="105" spans="1:33" s="7" customFormat="1" ht="13.5">
      <c r="A105" s="7" t="s">
        <v>435</v>
      </c>
      <c r="B105" s="7" t="s">
        <v>20</v>
      </c>
      <c r="D105" s="6"/>
      <c r="E105" s="6"/>
      <c r="AD105" s="7">
        <v>60</v>
      </c>
      <c r="AG105" s="7">
        <f t="shared" si="4"/>
        <v>60</v>
      </c>
    </row>
    <row r="106" spans="1:33" s="7" customFormat="1" ht="13.5">
      <c r="A106" s="7" t="s">
        <v>386</v>
      </c>
      <c r="B106" s="7" t="s">
        <v>20</v>
      </c>
      <c r="C106" s="2"/>
      <c r="X106" s="7">
        <v>40</v>
      </c>
      <c r="AG106" s="7">
        <f t="shared" si="4"/>
        <v>40</v>
      </c>
    </row>
    <row r="107" spans="1:33" s="7" customFormat="1" ht="13.5">
      <c r="A107" s="7" t="s">
        <v>110</v>
      </c>
      <c r="B107" s="7" t="s">
        <v>20</v>
      </c>
      <c r="F107" s="7">
        <v>40</v>
      </c>
      <c r="AG107" s="7">
        <f t="shared" si="4"/>
        <v>40</v>
      </c>
    </row>
    <row r="108" spans="1:33" s="7" customFormat="1" ht="13.5">
      <c r="A108" s="7" t="s">
        <v>111</v>
      </c>
      <c r="B108" s="7" t="s">
        <v>19</v>
      </c>
      <c r="F108" s="7">
        <v>40</v>
      </c>
      <c r="AG108" s="7">
        <f t="shared" si="4"/>
        <v>40</v>
      </c>
    </row>
    <row r="109" spans="1:33" s="7" customFormat="1" ht="13.5">
      <c r="A109" s="7" t="s">
        <v>387</v>
      </c>
      <c r="B109" s="7" t="s">
        <v>19</v>
      </c>
      <c r="C109" s="6"/>
      <c r="D109" s="6"/>
      <c r="E109" s="6"/>
      <c r="X109" s="7">
        <v>20</v>
      </c>
      <c r="AG109" s="7">
        <f t="shared" si="4"/>
        <v>20</v>
      </c>
    </row>
    <row r="110" spans="1:33" s="7" customFormat="1" ht="13.5">
      <c r="A110" s="7" t="s">
        <v>276</v>
      </c>
      <c r="B110" s="7" t="s">
        <v>95</v>
      </c>
      <c r="C110" s="2"/>
      <c r="L110" s="7">
        <v>20</v>
      </c>
      <c r="AG110" s="7">
        <f t="shared" si="4"/>
        <v>20</v>
      </c>
    </row>
    <row r="111" spans="1:33" ht="13.5">
      <c r="A111" s="7" t="s">
        <v>275</v>
      </c>
      <c r="B111" s="7" t="s">
        <v>95</v>
      </c>
      <c r="C111" s="2"/>
      <c r="D111" s="7"/>
      <c r="E111" s="7"/>
      <c r="F111" s="7"/>
      <c r="G111" s="7"/>
      <c r="H111" s="7"/>
      <c r="I111" s="7"/>
      <c r="J111" s="7"/>
      <c r="K111" s="7"/>
      <c r="L111" s="7">
        <v>20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>
        <f t="shared" si="4"/>
        <v>20</v>
      </c>
    </row>
    <row r="112" spans="1:33" ht="13.5">
      <c r="A112" s="7" t="s">
        <v>204</v>
      </c>
      <c r="B112" s="7" t="s">
        <v>20</v>
      </c>
      <c r="F112" s="7"/>
      <c r="G112" s="7"/>
      <c r="H112" s="7"/>
      <c r="I112" s="7">
        <v>20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>
        <f t="shared" si="4"/>
        <v>20</v>
      </c>
    </row>
    <row r="113" spans="1:33" s="6" customFormat="1" ht="13.5">
      <c r="A113" s="7" t="s">
        <v>116</v>
      </c>
      <c r="B113" s="7" t="s">
        <v>19</v>
      </c>
      <c r="C113" s="7"/>
      <c r="D113" s="7"/>
      <c r="E113" s="7"/>
      <c r="F113" s="7">
        <v>20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>
        <f t="shared" si="4"/>
        <v>20</v>
      </c>
    </row>
    <row r="114" spans="1:33" s="6" customFormat="1" ht="13.5">
      <c r="A114" s="7" t="s">
        <v>118</v>
      </c>
      <c r="B114" s="7" t="s">
        <v>19</v>
      </c>
      <c r="C114" s="7"/>
      <c r="D114" s="7"/>
      <c r="E114" s="7"/>
      <c r="F114" s="7">
        <v>20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>
        <f t="shared" si="4"/>
        <v>20</v>
      </c>
    </row>
    <row r="115" spans="1:33" s="6" customFormat="1" ht="13.5">
      <c r="A115" s="7" t="s">
        <v>47</v>
      </c>
      <c r="B115" s="7" t="s">
        <v>22</v>
      </c>
      <c r="C115" s="7">
        <f>IF(SUM(D115:Z115)&lt;20,20,20*1.5)</f>
        <v>20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>
        <f t="shared" si="4"/>
        <v>20</v>
      </c>
    </row>
    <row r="116" spans="1:33" s="6" customFormat="1" ht="13.5">
      <c r="A116" s="7" t="s">
        <v>436</v>
      </c>
      <c r="B116" s="7" t="s">
        <v>22</v>
      </c>
      <c r="C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20</v>
      </c>
      <c r="AE116" s="7"/>
      <c r="AF116" s="7"/>
      <c r="AG116" s="7">
        <f t="shared" si="4"/>
        <v>20</v>
      </c>
    </row>
    <row r="117" spans="1:33" s="6" customFormat="1" ht="13.5">
      <c r="A117" s="7" t="s">
        <v>410</v>
      </c>
      <c r="B117" s="7" t="s">
        <v>22</v>
      </c>
      <c r="C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>
        <v>20</v>
      </c>
      <c r="AE117" s="7"/>
      <c r="AF117" s="7"/>
      <c r="AG117" s="7">
        <f t="shared" si="4"/>
        <v>20</v>
      </c>
    </row>
    <row r="118" spans="1:33" s="6" customFormat="1" ht="13.5">
      <c r="A118" s="7"/>
      <c r="B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>
        <f t="shared" si="4"/>
        <v>0</v>
      </c>
    </row>
    <row r="119" spans="1:33" ht="13.5">
      <c r="A119" s="1" t="s">
        <v>18</v>
      </c>
      <c r="B119" s="1" t="s">
        <v>17</v>
      </c>
      <c r="C119" s="1" t="s">
        <v>42</v>
      </c>
      <c r="D119" s="1"/>
      <c r="E119" s="1"/>
      <c r="F119" s="1" t="s">
        <v>84</v>
      </c>
      <c r="G119" s="1"/>
      <c r="H119" s="1"/>
      <c r="I119" s="1" t="s">
        <v>194</v>
      </c>
      <c r="J119" s="1"/>
      <c r="K119" s="1"/>
      <c r="L119" s="1" t="s">
        <v>244</v>
      </c>
      <c r="M119" s="1"/>
      <c r="N119" s="1"/>
      <c r="O119" s="1" t="s">
        <v>303</v>
      </c>
      <c r="P119" s="1"/>
      <c r="Q119" s="1"/>
      <c r="R119" s="1" t="s">
        <v>326</v>
      </c>
      <c r="S119" s="1"/>
      <c r="T119" s="1"/>
      <c r="U119" s="1" t="s">
        <v>355</v>
      </c>
      <c r="V119" s="1"/>
      <c r="W119" s="1"/>
      <c r="X119" s="1" t="s">
        <v>371</v>
      </c>
      <c r="Y119" s="1"/>
      <c r="Z119" s="1"/>
      <c r="AA119" s="1" t="s">
        <v>405</v>
      </c>
      <c r="AB119" s="1"/>
      <c r="AC119" s="1"/>
      <c r="AD119" s="1" t="s">
        <v>429</v>
      </c>
      <c r="AE119" s="1"/>
      <c r="AF119" s="1"/>
      <c r="AG119" s="1" t="s">
        <v>4</v>
      </c>
    </row>
    <row r="120" spans="1:34" ht="13.5">
      <c r="A120" s="10" t="s">
        <v>130</v>
      </c>
      <c r="B120" s="10" t="s">
        <v>19</v>
      </c>
      <c r="C120" s="10"/>
      <c r="D120" s="10"/>
      <c r="E120" s="10"/>
      <c r="F120" s="10">
        <v>20</v>
      </c>
      <c r="G120" s="10"/>
      <c r="H120" s="10"/>
      <c r="I120" s="10"/>
      <c r="J120" s="10"/>
      <c r="K120" s="10"/>
      <c r="L120" s="10">
        <v>60</v>
      </c>
      <c r="M120" s="10"/>
      <c r="N120" s="10"/>
      <c r="O120" s="10">
        <v>100</v>
      </c>
      <c r="P120" s="10"/>
      <c r="Q120" s="10"/>
      <c r="R120" s="10">
        <v>100</v>
      </c>
      <c r="S120" s="10"/>
      <c r="T120" s="10"/>
      <c r="U120" s="10">
        <v>80</v>
      </c>
      <c r="V120" s="10"/>
      <c r="W120" s="10"/>
      <c r="X120" s="10">
        <v>20</v>
      </c>
      <c r="Y120" s="10"/>
      <c r="Z120" s="10"/>
      <c r="AA120" s="10"/>
      <c r="AB120" s="10"/>
      <c r="AC120" s="10"/>
      <c r="AD120" s="10">
        <v>100</v>
      </c>
      <c r="AE120" s="10"/>
      <c r="AF120" s="10"/>
      <c r="AG120" s="12">
        <f>SUM(300+AD120)</f>
        <v>400</v>
      </c>
      <c r="AH120" s="7"/>
    </row>
    <row r="121" spans="1:33" s="18" customFormat="1" ht="13.5">
      <c r="A121" s="15" t="s">
        <v>307</v>
      </c>
      <c r="B121" s="15" t="s">
        <v>22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80</v>
      </c>
      <c r="P121" s="15"/>
      <c r="Q121" s="15"/>
      <c r="R121" s="15">
        <v>40</v>
      </c>
      <c r="S121" s="15"/>
      <c r="T121" s="15"/>
      <c r="U121" s="15">
        <v>100</v>
      </c>
      <c r="V121" s="15"/>
      <c r="W121" s="15"/>
      <c r="X121" s="15"/>
      <c r="Y121" s="15"/>
      <c r="Z121" s="15"/>
      <c r="AA121" s="15">
        <v>100</v>
      </c>
      <c r="AB121" s="15"/>
      <c r="AC121" s="15"/>
      <c r="AD121" s="15">
        <v>60</v>
      </c>
      <c r="AE121" s="15"/>
      <c r="AF121" s="15"/>
      <c r="AG121" s="17">
        <f>SUM(300+AD121)</f>
        <v>360</v>
      </c>
    </row>
    <row r="122" spans="1:33" s="18" customFormat="1" ht="13.5">
      <c r="A122" s="15" t="s">
        <v>209</v>
      </c>
      <c r="B122" s="15" t="s">
        <v>20</v>
      </c>
      <c r="C122" s="15"/>
      <c r="D122" s="15"/>
      <c r="E122" s="15"/>
      <c r="F122" s="15"/>
      <c r="G122" s="15"/>
      <c r="H122" s="15"/>
      <c r="I122" s="15">
        <v>20</v>
      </c>
      <c r="J122" s="15"/>
      <c r="K122" s="15"/>
      <c r="L122" s="15"/>
      <c r="M122" s="15"/>
      <c r="N122" s="15"/>
      <c r="O122" s="15">
        <v>60</v>
      </c>
      <c r="P122" s="15"/>
      <c r="Q122" s="15"/>
      <c r="R122" s="15">
        <v>80</v>
      </c>
      <c r="S122" s="15"/>
      <c r="T122" s="15"/>
      <c r="U122" s="15">
        <v>20</v>
      </c>
      <c r="V122" s="15"/>
      <c r="W122" s="15"/>
      <c r="X122" s="15">
        <v>80</v>
      </c>
      <c r="Y122" s="15"/>
      <c r="Z122" s="15"/>
      <c r="AA122" s="15">
        <v>80</v>
      </c>
      <c r="AB122" s="15"/>
      <c r="AC122" s="15"/>
      <c r="AD122" s="15">
        <v>40</v>
      </c>
      <c r="AE122" s="15"/>
      <c r="AF122" s="15"/>
      <c r="AG122" s="17">
        <f>SUM(300+AD122)</f>
        <v>340</v>
      </c>
    </row>
    <row r="123" spans="1:33" s="18" customFormat="1" ht="13.5">
      <c r="A123" s="15" t="s">
        <v>124</v>
      </c>
      <c r="B123" s="15" t="s">
        <v>22</v>
      </c>
      <c r="C123" s="15"/>
      <c r="D123" s="15"/>
      <c r="E123" s="15"/>
      <c r="F123" s="15">
        <v>40</v>
      </c>
      <c r="G123" s="15"/>
      <c r="H123" s="15"/>
      <c r="I123" s="15">
        <v>20</v>
      </c>
      <c r="J123" s="15"/>
      <c r="K123" s="15"/>
      <c r="L123" s="15"/>
      <c r="M123" s="15"/>
      <c r="N123" s="15"/>
      <c r="O123" s="15">
        <v>40</v>
      </c>
      <c r="P123" s="15"/>
      <c r="Q123" s="15"/>
      <c r="R123" s="15">
        <v>60</v>
      </c>
      <c r="S123" s="15"/>
      <c r="T123" s="15"/>
      <c r="U123" s="15">
        <v>60</v>
      </c>
      <c r="V123" s="15"/>
      <c r="W123" s="15"/>
      <c r="X123" s="15">
        <v>40</v>
      </c>
      <c r="Y123" s="15"/>
      <c r="Z123" s="15"/>
      <c r="AA123" s="15">
        <v>60</v>
      </c>
      <c r="AB123" s="15"/>
      <c r="AC123" s="15"/>
      <c r="AD123" s="15">
        <v>40</v>
      </c>
      <c r="AE123" s="15"/>
      <c r="AF123" s="15"/>
      <c r="AG123" s="17">
        <f>SUM(300+AD123)</f>
        <v>340</v>
      </c>
    </row>
    <row r="124" spans="1:33" s="18" customFormat="1" ht="13.5">
      <c r="A124" s="15" t="s">
        <v>205</v>
      </c>
      <c r="B124" s="15" t="s">
        <v>22</v>
      </c>
      <c r="C124" s="15"/>
      <c r="D124" s="15"/>
      <c r="E124" s="15"/>
      <c r="F124" s="15"/>
      <c r="G124" s="15"/>
      <c r="H124" s="15"/>
      <c r="I124" s="15">
        <v>100</v>
      </c>
      <c r="J124" s="15"/>
      <c r="K124" s="15"/>
      <c r="L124" s="15"/>
      <c r="M124" s="15"/>
      <c r="N124" s="15"/>
      <c r="O124" s="15">
        <v>40</v>
      </c>
      <c r="P124" s="15"/>
      <c r="Q124" s="15"/>
      <c r="R124" s="15">
        <v>20</v>
      </c>
      <c r="S124" s="15"/>
      <c r="T124" s="15"/>
      <c r="U124" s="15">
        <v>20</v>
      </c>
      <c r="V124" s="15"/>
      <c r="W124" s="15"/>
      <c r="X124" s="15">
        <v>60</v>
      </c>
      <c r="Y124" s="15"/>
      <c r="Z124" s="15"/>
      <c r="AA124" s="15">
        <v>20</v>
      </c>
      <c r="AB124" s="15"/>
      <c r="AC124" s="15"/>
      <c r="AD124" s="15">
        <v>20</v>
      </c>
      <c r="AE124" s="15"/>
      <c r="AF124" s="15"/>
      <c r="AG124" s="15">
        <f aca="true" t="shared" si="5" ref="AG124:AG157">SUM(C124:AF124)</f>
        <v>280</v>
      </c>
    </row>
    <row r="125" spans="1:33" s="18" customFormat="1" ht="13.5">
      <c r="A125" s="15" t="s">
        <v>121</v>
      </c>
      <c r="B125" s="15" t="s">
        <v>19</v>
      </c>
      <c r="C125" s="15"/>
      <c r="D125" s="15"/>
      <c r="E125" s="15"/>
      <c r="F125" s="15">
        <v>60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>
        <v>40</v>
      </c>
      <c r="V125" s="15"/>
      <c r="W125" s="15"/>
      <c r="X125" s="15">
        <v>100</v>
      </c>
      <c r="Y125" s="15"/>
      <c r="Z125" s="15"/>
      <c r="AA125" s="15"/>
      <c r="AB125" s="15"/>
      <c r="AC125" s="15"/>
      <c r="AD125" s="15"/>
      <c r="AE125" s="15"/>
      <c r="AF125" s="15"/>
      <c r="AG125" s="15">
        <f t="shared" si="5"/>
        <v>200</v>
      </c>
    </row>
    <row r="126" spans="1:33" s="18" customFormat="1" ht="13.5">
      <c r="A126" s="15" t="s">
        <v>207</v>
      </c>
      <c r="B126" s="15" t="s">
        <v>20</v>
      </c>
      <c r="C126" s="15"/>
      <c r="D126" s="15"/>
      <c r="E126" s="15"/>
      <c r="F126" s="15"/>
      <c r="G126" s="15"/>
      <c r="H126" s="15"/>
      <c r="I126" s="15">
        <v>60</v>
      </c>
      <c r="J126" s="15"/>
      <c r="K126" s="15"/>
      <c r="L126" s="15"/>
      <c r="M126" s="15"/>
      <c r="N126" s="15"/>
      <c r="O126" s="15">
        <v>40</v>
      </c>
      <c r="P126" s="15"/>
      <c r="Q126" s="15"/>
      <c r="R126" s="15">
        <v>20</v>
      </c>
      <c r="S126" s="15"/>
      <c r="T126" s="15"/>
      <c r="U126" s="15"/>
      <c r="V126" s="15"/>
      <c r="W126" s="15"/>
      <c r="X126" s="15">
        <v>40</v>
      </c>
      <c r="Y126" s="15"/>
      <c r="Z126" s="15"/>
      <c r="AA126" s="15"/>
      <c r="AB126" s="15"/>
      <c r="AC126" s="15"/>
      <c r="AD126" s="15">
        <v>20</v>
      </c>
      <c r="AE126" s="15"/>
      <c r="AF126" s="15"/>
      <c r="AG126" s="15">
        <f t="shared" si="5"/>
        <v>180</v>
      </c>
    </row>
    <row r="127" spans="1:33" s="18" customFormat="1" ht="13.5">
      <c r="A127" s="15" t="s">
        <v>208</v>
      </c>
      <c r="B127" s="15" t="s">
        <v>22</v>
      </c>
      <c r="C127" s="15"/>
      <c r="D127" s="15"/>
      <c r="E127" s="15"/>
      <c r="F127" s="15"/>
      <c r="G127" s="15"/>
      <c r="H127" s="15"/>
      <c r="I127" s="15">
        <v>20</v>
      </c>
      <c r="J127" s="15"/>
      <c r="K127" s="15"/>
      <c r="L127" s="15"/>
      <c r="M127" s="15"/>
      <c r="N127" s="15"/>
      <c r="O127" s="15">
        <v>60</v>
      </c>
      <c r="P127" s="15"/>
      <c r="Q127" s="15"/>
      <c r="R127" s="15"/>
      <c r="S127" s="15"/>
      <c r="T127" s="15"/>
      <c r="U127" s="15"/>
      <c r="V127" s="15"/>
      <c r="W127" s="15"/>
      <c r="X127" s="15">
        <v>60</v>
      </c>
      <c r="Y127" s="15"/>
      <c r="Z127" s="15"/>
      <c r="AA127" s="15"/>
      <c r="AB127" s="15"/>
      <c r="AC127" s="15"/>
      <c r="AD127" s="15"/>
      <c r="AE127" s="15"/>
      <c r="AF127" s="15"/>
      <c r="AG127" s="15">
        <f t="shared" si="5"/>
        <v>140</v>
      </c>
    </row>
    <row r="128" spans="1:33" s="18" customFormat="1" ht="13.5">
      <c r="A128" s="15" t="s">
        <v>119</v>
      </c>
      <c r="B128" s="15" t="s">
        <v>19</v>
      </c>
      <c r="C128" s="15"/>
      <c r="D128" s="15"/>
      <c r="E128" s="15"/>
      <c r="F128" s="15">
        <v>100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>
        <f t="shared" si="5"/>
        <v>100</v>
      </c>
    </row>
    <row r="129" spans="1:33" s="6" customFormat="1" ht="13.5">
      <c r="A129" s="7" t="s">
        <v>268</v>
      </c>
      <c r="B129" s="7" t="s">
        <v>95</v>
      </c>
      <c r="C129" s="7"/>
      <c r="D129" s="7"/>
      <c r="E129" s="7"/>
      <c r="F129" s="7"/>
      <c r="G129" s="7"/>
      <c r="H129" s="7"/>
      <c r="I129" s="7"/>
      <c r="J129" s="7"/>
      <c r="K129" s="7"/>
      <c r="L129" s="7">
        <v>100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>
        <f t="shared" si="5"/>
        <v>100</v>
      </c>
    </row>
    <row r="130" spans="1:33" s="6" customFormat="1" ht="13.5">
      <c r="A130" s="7" t="s">
        <v>28</v>
      </c>
      <c r="B130" s="7" t="s">
        <v>20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>
        <v>20</v>
      </c>
      <c r="Y130" s="7"/>
      <c r="Z130" s="7"/>
      <c r="AA130" s="7"/>
      <c r="AB130" s="7"/>
      <c r="AC130" s="7"/>
      <c r="AD130" s="7">
        <v>80</v>
      </c>
      <c r="AE130" s="7"/>
      <c r="AF130" s="7"/>
      <c r="AG130" s="7">
        <f t="shared" si="5"/>
        <v>100</v>
      </c>
    </row>
    <row r="131" spans="1:33" s="6" customFormat="1" ht="13.5">
      <c r="A131" s="7" t="s">
        <v>120</v>
      </c>
      <c r="B131" s="7" t="s">
        <v>19</v>
      </c>
      <c r="C131" s="7"/>
      <c r="D131" s="7"/>
      <c r="E131" s="7"/>
      <c r="F131" s="7">
        <v>80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>
        <f t="shared" si="5"/>
        <v>80</v>
      </c>
    </row>
    <row r="132" spans="1:33" s="6" customFormat="1" ht="13.5">
      <c r="A132" s="7" t="s">
        <v>269</v>
      </c>
      <c r="B132" s="7" t="s">
        <v>95</v>
      </c>
      <c r="C132" s="7"/>
      <c r="D132" s="7"/>
      <c r="E132" s="7"/>
      <c r="F132" s="7"/>
      <c r="G132" s="7"/>
      <c r="H132" s="7"/>
      <c r="I132" s="7"/>
      <c r="J132" s="7"/>
      <c r="K132" s="7"/>
      <c r="L132" s="7">
        <v>80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>
        <f t="shared" si="5"/>
        <v>80</v>
      </c>
    </row>
    <row r="133" spans="1:33" s="6" customFormat="1" ht="13.5">
      <c r="A133" s="7" t="s">
        <v>206</v>
      </c>
      <c r="B133" s="7" t="s">
        <v>20</v>
      </c>
      <c r="C133" s="7"/>
      <c r="D133" s="7"/>
      <c r="E133" s="7"/>
      <c r="F133" s="7"/>
      <c r="G133" s="7"/>
      <c r="H133" s="7"/>
      <c r="I133" s="7">
        <v>80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>
        <f t="shared" si="5"/>
        <v>80</v>
      </c>
    </row>
    <row r="134" spans="1:33" s="6" customFormat="1" ht="13.5">
      <c r="A134" s="7" t="s">
        <v>308</v>
      </c>
      <c r="B134" s="7" t="s">
        <v>20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>
        <v>40</v>
      </c>
      <c r="P134" s="7"/>
      <c r="Q134" s="7"/>
      <c r="R134" s="7">
        <v>40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>
        <f t="shared" si="5"/>
        <v>80</v>
      </c>
    </row>
    <row r="135" spans="1:33" s="6" customFormat="1" ht="13.5">
      <c r="A135" s="7" t="s">
        <v>193</v>
      </c>
      <c r="B135" s="7" t="s">
        <v>22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>
        <v>20</v>
      </c>
      <c r="Y135" s="7"/>
      <c r="Z135" s="7"/>
      <c r="AA135" s="7"/>
      <c r="AB135" s="7"/>
      <c r="AC135" s="7"/>
      <c r="AD135" s="7">
        <v>60</v>
      </c>
      <c r="AE135" s="7"/>
      <c r="AF135" s="7"/>
      <c r="AG135" s="7">
        <f t="shared" si="5"/>
        <v>80</v>
      </c>
    </row>
    <row r="136" spans="1:33" s="6" customFormat="1" ht="13.5">
      <c r="A136" s="7" t="s">
        <v>358</v>
      </c>
      <c r="B136" s="7" t="s">
        <v>22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>
        <v>20</v>
      </c>
      <c r="V136" s="7"/>
      <c r="W136" s="7"/>
      <c r="X136" s="7">
        <v>20</v>
      </c>
      <c r="Y136" s="7"/>
      <c r="Z136" s="7"/>
      <c r="AA136" s="7"/>
      <c r="AB136" s="7"/>
      <c r="AC136" s="7"/>
      <c r="AD136" s="7">
        <v>40</v>
      </c>
      <c r="AE136" s="7"/>
      <c r="AF136" s="7"/>
      <c r="AG136" s="7">
        <f t="shared" si="5"/>
        <v>80</v>
      </c>
    </row>
    <row r="137" spans="1:33" s="6" customFormat="1" ht="13.5">
      <c r="A137" s="7" t="s">
        <v>388</v>
      </c>
      <c r="B137" s="7" t="s">
        <v>20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>
        <v>40</v>
      </c>
      <c r="Y137" s="7"/>
      <c r="Z137" s="7"/>
      <c r="AA137" s="7"/>
      <c r="AB137" s="7"/>
      <c r="AC137" s="7"/>
      <c r="AD137" s="7"/>
      <c r="AE137" s="7"/>
      <c r="AF137" s="7"/>
      <c r="AG137" s="7">
        <f t="shared" si="5"/>
        <v>40</v>
      </c>
    </row>
    <row r="138" spans="1:33" s="6" customFormat="1" ht="13.5">
      <c r="A138" s="7" t="s">
        <v>389</v>
      </c>
      <c r="B138" s="7" t="s">
        <v>20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>
        <v>40</v>
      </c>
      <c r="Y138" s="7"/>
      <c r="Z138" s="7"/>
      <c r="AA138" s="7"/>
      <c r="AB138" s="7"/>
      <c r="AC138" s="7"/>
      <c r="AD138" s="7"/>
      <c r="AE138" s="7"/>
      <c r="AF138" s="7"/>
      <c r="AG138" s="7">
        <f t="shared" si="5"/>
        <v>40</v>
      </c>
    </row>
    <row r="139" spans="1:33" s="6" customFormat="1" ht="13.5">
      <c r="A139" s="7" t="s">
        <v>357</v>
      </c>
      <c r="B139" s="7" t="s">
        <v>22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>
        <v>40</v>
      </c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f t="shared" si="5"/>
        <v>40</v>
      </c>
    </row>
    <row r="140" spans="1:33" s="6" customFormat="1" ht="13.5">
      <c r="A140" s="7" t="s">
        <v>122</v>
      </c>
      <c r="B140" s="7" t="s">
        <v>20</v>
      </c>
      <c r="C140" s="7"/>
      <c r="D140" s="7"/>
      <c r="E140" s="7"/>
      <c r="F140" s="7">
        <v>40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>
        <f t="shared" si="5"/>
        <v>40</v>
      </c>
    </row>
    <row r="141" spans="1:33" s="6" customFormat="1" ht="13.5">
      <c r="A141" s="7" t="s">
        <v>123</v>
      </c>
      <c r="B141" s="7" t="s">
        <v>19</v>
      </c>
      <c r="C141" s="7"/>
      <c r="D141" s="7"/>
      <c r="E141" s="7"/>
      <c r="F141" s="7">
        <v>40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>
        <f t="shared" si="5"/>
        <v>40</v>
      </c>
    </row>
    <row r="142" spans="1:33" s="6" customFormat="1" ht="13.5">
      <c r="A142" s="7" t="s">
        <v>126</v>
      </c>
      <c r="B142" s="7" t="s">
        <v>95</v>
      </c>
      <c r="C142" s="7"/>
      <c r="D142" s="7"/>
      <c r="E142" s="7"/>
      <c r="F142" s="7">
        <v>20</v>
      </c>
      <c r="G142" s="7"/>
      <c r="H142" s="7"/>
      <c r="I142" s="7"/>
      <c r="J142" s="7"/>
      <c r="K142" s="7"/>
      <c r="L142" s="7">
        <v>20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>
        <f t="shared" si="5"/>
        <v>40</v>
      </c>
    </row>
    <row r="143" spans="1:33" s="6" customFormat="1" ht="13.5">
      <c r="A143" s="7" t="s">
        <v>333</v>
      </c>
      <c r="B143" s="7" t="s">
        <v>20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20</v>
      </c>
      <c r="S143" s="7"/>
      <c r="T143" s="7"/>
      <c r="U143" s="7"/>
      <c r="V143" s="7"/>
      <c r="W143" s="7"/>
      <c r="X143" s="7">
        <v>20</v>
      </c>
      <c r="Y143" s="7"/>
      <c r="Z143" s="7"/>
      <c r="AA143" s="7"/>
      <c r="AB143" s="7"/>
      <c r="AC143" s="7"/>
      <c r="AD143" s="7"/>
      <c r="AE143" s="7"/>
      <c r="AF143" s="7"/>
      <c r="AG143" s="7">
        <f t="shared" si="5"/>
        <v>40</v>
      </c>
    </row>
    <row r="144" spans="1:33" s="6" customFormat="1" ht="13.5">
      <c r="A144" s="7" t="s">
        <v>125</v>
      </c>
      <c r="B144" s="7" t="s">
        <v>22</v>
      </c>
      <c r="C144" s="7"/>
      <c r="D144" s="7"/>
      <c r="E144" s="7"/>
      <c r="F144" s="7">
        <v>20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>
        <v>20</v>
      </c>
      <c r="AB144" s="7"/>
      <c r="AC144" s="7"/>
      <c r="AD144" s="7"/>
      <c r="AE144" s="7"/>
      <c r="AF144" s="7"/>
      <c r="AG144" s="7">
        <f t="shared" si="5"/>
        <v>40</v>
      </c>
    </row>
    <row r="145" spans="1:33" s="6" customFormat="1" ht="13.5">
      <c r="A145" s="7" t="s">
        <v>390</v>
      </c>
      <c r="B145" s="7" t="s">
        <v>22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>
        <v>20</v>
      </c>
      <c r="Y145" s="7"/>
      <c r="Z145" s="7"/>
      <c r="AA145" s="7"/>
      <c r="AB145" s="7"/>
      <c r="AC145" s="7"/>
      <c r="AD145" s="7">
        <v>20</v>
      </c>
      <c r="AE145" s="7"/>
      <c r="AF145" s="7"/>
      <c r="AG145" s="7">
        <f t="shared" si="5"/>
        <v>40</v>
      </c>
    </row>
    <row r="146" spans="1:33" s="6" customFormat="1" ht="13.5">
      <c r="A146" s="7" t="s">
        <v>368</v>
      </c>
      <c r="B146" s="7" t="s">
        <v>20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20</v>
      </c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>
        <f t="shared" si="5"/>
        <v>20</v>
      </c>
    </row>
    <row r="147" spans="1:33" s="6" customFormat="1" ht="13.5">
      <c r="A147" s="7" t="s">
        <v>369</v>
      </c>
      <c r="B147" s="7" t="s">
        <v>20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>
        <v>20</v>
      </c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>
        <f t="shared" si="5"/>
        <v>20</v>
      </c>
    </row>
    <row r="148" spans="1:33" s="6" customFormat="1" ht="13.5">
      <c r="A148" s="7" t="s">
        <v>271</v>
      </c>
      <c r="B148" s="7" t="s">
        <v>39</v>
      </c>
      <c r="C148" s="7"/>
      <c r="D148" s="7"/>
      <c r="E148" s="7"/>
      <c r="F148" s="7"/>
      <c r="G148" s="7"/>
      <c r="H148" s="7"/>
      <c r="I148" s="7"/>
      <c r="J148" s="7"/>
      <c r="K148" s="7"/>
      <c r="L148" s="7">
        <v>20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>
        <f t="shared" si="5"/>
        <v>20</v>
      </c>
    </row>
    <row r="149" spans="1:33" s="6" customFormat="1" ht="13.5">
      <c r="A149" s="7" t="s">
        <v>270</v>
      </c>
      <c r="B149" s="7" t="s">
        <v>19</v>
      </c>
      <c r="C149" s="7"/>
      <c r="D149" s="7"/>
      <c r="E149" s="7"/>
      <c r="F149" s="7"/>
      <c r="G149" s="7"/>
      <c r="H149" s="7"/>
      <c r="I149" s="7"/>
      <c r="J149" s="7"/>
      <c r="K149" s="7"/>
      <c r="L149" s="7">
        <v>20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>
        <f t="shared" si="5"/>
        <v>20</v>
      </c>
    </row>
    <row r="150" spans="1:33" s="6" customFormat="1" ht="13.5">
      <c r="A150" s="7" t="s">
        <v>127</v>
      </c>
      <c r="B150" s="7" t="s">
        <v>19</v>
      </c>
      <c r="C150" s="7"/>
      <c r="D150" s="7"/>
      <c r="E150" s="7"/>
      <c r="F150" s="7">
        <v>20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>
        <f t="shared" si="5"/>
        <v>20</v>
      </c>
    </row>
    <row r="151" spans="1:33" s="6" customFormat="1" ht="13.5">
      <c r="A151" s="7" t="s">
        <v>128</v>
      </c>
      <c r="B151" s="7" t="s">
        <v>19</v>
      </c>
      <c r="C151" s="7"/>
      <c r="D151" s="7"/>
      <c r="E151" s="7"/>
      <c r="F151" s="7">
        <v>20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>
        <f t="shared" si="5"/>
        <v>20</v>
      </c>
    </row>
    <row r="152" spans="1:33" s="6" customFormat="1" ht="13.5">
      <c r="A152" s="7" t="s">
        <v>129</v>
      </c>
      <c r="B152" s="7" t="s">
        <v>19</v>
      </c>
      <c r="C152" s="7"/>
      <c r="D152" s="7"/>
      <c r="E152" s="7"/>
      <c r="F152" s="7">
        <v>20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>
        <f t="shared" si="5"/>
        <v>20</v>
      </c>
    </row>
    <row r="153" spans="1:33" s="6" customFormat="1" ht="13.5">
      <c r="A153" s="7" t="s">
        <v>332</v>
      </c>
      <c r="B153" s="7" t="s">
        <v>20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20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>
        <f t="shared" si="5"/>
        <v>20</v>
      </c>
    </row>
    <row r="154" spans="1:33" s="6" customFormat="1" ht="13.5">
      <c r="A154" s="7" t="s">
        <v>437</v>
      </c>
      <c r="B154" s="7" t="s">
        <v>22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>
        <v>20</v>
      </c>
      <c r="AE154" s="7"/>
      <c r="AF154" s="7"/>
      <c r="AG154" s="7">
        <f t="shared" si="5"/>
        <v>20</v>
      </c>
    </row>
    <row r="155" spans="1:33" s="6" customFormat="1" ht="13.5">
      <c r="A155" s="7" t="s">
        <v>438</v>
      </c>
      <c r="B155" s="7" t="s">
        <v>22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20</v>
      </c>
      <c r="AE155" s="7"/>
      <c r="AF155" s="7"/>
      <c r="AG155" s="7">
        <f t="shared" si="5"/>
        <v>20</v>
      </c>
    </row>
    <row r="156" spans="1:33" s="6" customFormat="1" ht="13.5">
      <c r="A156" s="7" t="s">
        <v>439</v>
      </c>
      <c r="B156" s="7" t="s">
        <v>22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>
        <v>20</v>
      </c>
      <c r="AE156" s="7"/>
      <c r="AF156" s="7"/>
      <c r="AG156" s="7">
        <f t="shared" si="5"/>
        <v>20</v>
      </c>
    </row>
    <row r="157" spans="1:33" s="6" customFormat="1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>
        <f t="shared" si="5"/>
        <v>0</v>
      </c>
    </row>
    <row r="158" spans="1:33" ht="13.5">
      <c r="A158" s="1" t="s">
        <v>10</v>
      </c>
      <c r="B158" s="1" t="s">
        <v>17</v>
      </c>
      <c r="C158" s="1" t="s">
        <v>42</v>
      </c>
      <c r="D158" s="1"/>
      <c r="E158" s="1"/>
      <c r="F158" s="1" t="s">
        <v>84</v>
      </c>
      <c r="G158" s="1"/>
      <c r="H158" s="1"/>
      <c r="I158" s="1" t="s">
        <v>194</v>
      </c>
      <c r="J158" s="1"/>
      <c r="K158" s="1"/>
      <c r="L158" s="1" t="s">
        <v>244</v>
      </c>
      <c r="M158" s="1"/>
      <c r="N158" s="1"/>
      <c r="O158" s="1" t="s">
        <v>303</v>
      </c>
      <c r="P158" s="1"/>
      <c r="Q158" s="1"/>
      <c r="R158" s="1" t="s">
        <v>326</v>
      </c>
      <c r="S158" s="1"/>
      <c r="T158" s="1"/>
      <c r="U158" s="1" t="s">
        <v>355</v>
      </c>
      <c r="V158" s="1"/>
      <c r="W158" s="1"/>
      <c r="X158" s="1" t="s">
        <v>371</v>
      </c>
      <c r="Y158" s="1"/>
      <c r="Z158" s="1"/>
      <c r="AA158" s="1" t="s">
        <v>405</v>
      </c>
      <c r="AB158" s="1"/>
      <c r="AC158" s="1"/>
      <c r="AD158" s="1" t="s">
        <v>429</v>
      </c>
      <c r="AE158" s="1"/>
      <c r="AF158" s="1"/>
      <c r="AG158" s="1" t="s">
        <v>4</v>
      </c>
    </row>
    <row r="159" spans="1:33" s="14" customFormat="1" ht="13.5">
      <c r="A159" s="10" t="s">
        <v>28</v>
      </c>
      <c r="B159" s="10" t="s">
        <v>20</v>
      </c>
      <c r="C159" s="11">
        <f>IF(SUM(D159:Z159)&lt;20,80,80*1.5)</f>
        <v>120</v>
      </c>
      <c r="D159" s="10"/>
      <c r="E159" s="10"/>
      <c r="F159" s="10"/>
      <c r="G159" s="10"/>
      <c r="H159" s="10"/>
      <c r="I159" s="10">
        <v>100</v>
      </c>
      <c r="J159" s="10"/>
      <c r="K159" s="10"/>
      <c r="L159" s="10"/>
      <c r="M159" s="10"/>
      <c r="N159" s="10"/>
      <c r="O159" s="10">
        <v>80</v>
      </c>
      <c r="P159" s="10"/>
      <c r="Q159" s="10"/>
      <c r="R159" s="10">
        <v>100</v>
      </c>
      <c r="S159" s="10"/>
      <c r="T159" s="10"/>
      <c r="U159" s="10">
        <v>40</v>
      </c>
      <c r="V159" s="10"/>
      <c r="W159" s="10"/>
      <c r="X159" s="10"/>
      <c r="Y159" s="10"/>
      <c r="Z159" s="10"/>
      <c r="AA159" s="10"/>
      <c r="AB159" s="10"/>
      <c r="AC159" s="10"/>
      <c r="AD159" s="10">
        <v>60</v>
      </c>
      <c r="AE159" s="10"/>
      <c r="AF159" s="10"/>
      <c r="AG159" s="12">
        <f>SUM(300+AD159)</f>
        <v>360</v>
      </c>
    </row>
    <row r="160" spans="1:33" s="15" customFormat="1" ht="13.5">
      <c r="A160" s="15" t="s">
        <v>138</v>
      </c>
      <c r="B160" s="15" t="s">
        <v>20</v>
      </c>
      <c r="F160" s="15">
        <v>20</v>
      </c>
      <c r="O160" s="15">
        <v>100</v>
      </c>
      <c r="R160" s="15">
        <v>20</v>
      </c>
      <c r="U160" s="15">
        <v>20</v>
      </c>
      <c r="X160" s="15">
        <v>60</v>
      </c>
      <c r="AD160" s="15">
        <v>80</v>
      </c>
      <c r="AG160" s="15">
        <f>SUM(C160:AF160)</f>
        <v>300</v>
      </c>
    </row>
    <row r="161" spans="1:33" s="15" customFormat="1" ht="13.5">
      <c r="A161" s="15" t="s">
        <v>136</v>
      </c>
      <c r="B161" s="15" t="s">
        <v>20</v>
      </c>
      <c r="F161" s="15">
        <v>40</v>
      </c>
      <c r="I161" s="15">
        <v>60</v>
      </c>
      <c r="R161" s="15">
        <v>80</v>
      </c>
      <c r="U161" s="15">
        <v>20</v>
      </c>
      <c r="AA161" s="15">
        <v>60</v>
      </c>
      <c r="AD161" s="15">
        <v>40</v>
      </c>
      <c r="AG161" s="15">
        <f>SUM(C161:AF161)</f>
        <v>300</v>
      </c>
    </row>
    <row r="162" spans="1:33" s="15" customFormat="1" ht="13.5">
      <c r="A162" s="15" t="s">
        <v>24</v>
      </c>
      <c r="B162" s="15" t="s">
        <v>22</v>
      </c>
      <c r="C162" s="16">
        <f>IF(SUM(D162:Z162)&lt;20,100,100*1.5)</f>
        <v>150</v>
      </c>
      <c r="I162" s="15">
        <v>20</v>
      </c>
      <c r="R162" s="15">
        <v>40</v>
      </c>
      <c r="U162" s="15">
        <v>100</v>
      </c>
      <c r="AA162" s="15">
        <v>100</v>
      </c>
      <c r="AG162" s="17">
        <f>SUM(300+AD162)</f>
        <v>300</v>
      </c>
    </row>
    <row r="163" spans="1:33" s="15" customFormat="1" ht="13.5">
      <c r="A163" s="15" t="s">
        <v>304</v>
      </c>
      <c r="B163" s="15" t="s">
        <v>20</v>
      </c>
      <c r="C163" s="18"/>
      <c r="D163" s="18"/>
      <c r="E163" s="18"/>
      <c r="R163" s="15">
        <v>40</v>
      </c>
      <c r="U163" s="15">
        <v>20</v>
      </c>
      <c r="X163" s="15">
        <v>100</v>
      </c>
      <c r="AD163" s="15">
        <v>100</v>
      </c>
      <c r="AG163" s="15">
        <f aca="true" t="shared" si="6" ref="AG163:AG197">SUM(C163:AF163)</f>
        <v>260</v>
      </c>
    </row>
    <row r="164" spans="1:33" s="15" customFormat="1" ht="13.5">
      <c r="A164" s="15" t="s">
        <v>25</v>
      </c>
      <c r="B164" s="15" t="s">
        <v>20</v>
      </c>
      <c r="C164" s="16">
        <f>IF(SUM(D164:Z164)&lt;20,20,20*1.5)</f>
        <v>30</v>
      </c>
      <c r="D164" s="18"/>
      <c r="E164" s="18"/>
      <c r="I164" s="15">
        <v>40</v>
      </c>
      <c r="R164" s="15">
        <v>60</v>
      </c>
      <c r="X164" s="15">
        <v>40</v>
      </c>
      <c r="AA164" s="15">
        <v>80</v>
      </c>
      <c r="AG164" s="15">
        <f t="shared" si="6"/>
        <v>250</v>
      </c>
    </row>
    <row r="165" spans="1:33" s="15" customFormat="1" ht="13.5">
      <c r="A165" s="15" t="s">
        <v>137</v>
      </c>
      <c r="B165" s="15" t="s">
        <v>20</v>
      </c>
      <c r="F165" s="15">
        <v>40</v>
      </c>
      <c r="O165" s="15">
        <v>40</v>
      </c>
      <c r="R165" s="15">
        <v>60</v>
      </c>
      <c r="U165" s="15">
        <v>40</v>
      </c>
      <c r="X165" s="15">
        <v>20</v>
      </c>
      <c r="AA165" s="15">
        <v>20</v>
      </c>
      <c r="AD165" s="15">
        <v>20</v>
      </c>
      <c r="AG165" s="15">
        <f t="shared" si="6"/>
        <v>240</v>
      </c>
    </row>
    <row r="166" spans="1:33" s="15" customFormat="1" ht="13.5">
      <c r="A166" s="15" t="s">
        <v>212</v>
      </c>
      <c r="B166" s="15" t="s">
        <v>20</v>
      </c>
      <c r="I166" s="15">
        <v>40</v>
      </c>
      <c r="O166" s="15">
        <v>60</v>
      </c>
      <c r="R166" s="15">
        <v>20</v>
      </c>
      <c r="U166" s="15">
        <v>60</v>
      </c>
      <c r="X166" s="15">
        <v>40</v>
      </c>
      <c r="AG166" s="15">
        <f t="shared" si="6"/>
        <v>220</v>
      </c>
    </row>
    <row r="167" spans="1:33" s="15" customFormat="1" ht="13.5">
      <c r="A167" s="15" t="s">
        <v>133</v>
      </c>
      <c r="B167" s="15" t="s">
        <v>19</v>
      </c>
      <c r="F167" s="15">
        <v>60</v>
      </c>
      <c r="L167" s="15">
        <v>100</v>
      </c>
      <c r="X167" s="15">
        <v>20</v>
      </c>
      <c r="AG167" s="15">
        <f t="shared" si="6"/>
        <v>180</v>
      </c>
    </row>
    <row r="168" spans="1:33" s="7" customFormat="1" ht="13.5">
      <c r="A168" s="7" t="s">
        <v>263</v>
      </c>
      <c r="B168" s="7" t="s">
        <v>39</v>
      </c>
      <c r="C168" s="2"/>
      <c r="D168" s="6"/>
      <c r="E168" s="6"/>
      <c r="L168" s="7">
        <v>80</v>
      </c>
      <c r="U168" s="7">
        <v>80</v>
      </c>
      <c r="X168" s="7">
        <v>20</v>
      </c>
      <c r="AG168" s="7">
        <f t="shared" si="6"/>
        <v>180</v>
      </c>
    </row>
    <row r="169" spans="1:33" s="7" customFormat="1" ht="13.5">
      <c r="A169" s="7" t="s">
        <v>210</v>
      </c>
      <c r="B169" s="7" t="s">
        <v>20</v>
      </c>
      <c r="C169" s="2"/>
      <c r="I169" s="7">
        <v>80</v>
      </c>
      <c r="R169" s="7">
        <v>40</v>
      </c>
      <c r="U169" s="7">
        <v>20</v>
      </c>
      <c r="AD169" s="7">
        <v>40</v>
      </c>
      <c r="AG169" s="7">
        <f t="shared" si="6"/>
        <v>180</v>
      </c>
    </row>
    <row r="170" spans="1:33" s="7" customFormat="1" ht="13.5">
      <c r="A170" s="7" t="s">
        <v>132</v>
      </c>
      <c r="B170" s="7" t="s">
        <v>20</v>
      </c>
      <c r="F170" s="7">
        <v>80</v>
      </c>
      <c r="I170" s="7">
        <v>20</v>
      </c>
      <c r="O170" s="7">
        <v>40</v>
      </c>
      <c r="X170" s="7">
        <v>20</v>
      </c>
      <c r="AG170" s="7">
        <f t="shared" si="6"/>
        <v>160</v>
      </c>
    </row>
    <row r="171" spans="1:33" s="7" customFormat="1" ht="13.5">
      <c r="A171" s="7" t="s">
        <v>213</v>
      </c>
      <c r="B171" s="7" t="s">
        <v>20</v>
      </c>
      <c r="I171" s="7">
        <v>20</v>
      </c>
      <c r="O171" s="7">
        <v>20</v>
      </c>
      <c r="R171" s="7">
        <v>20</v>
      </c>
      <c r="X171" s="7">
        <v>80</v>
      </c>
      <c r="AD171" s="7">
        <v>20</v>
      </c>
      <c r="AG171" s="7">
        <f t="shared" si="6"/>
        <v>160</v>
      </c>
    </row>
    <row r="172" spans="1:33" s="7" customFormat="1" ht="13.5">
      <c r="A172" s="7" t="s">
        <v>38</v>
      </c>
      <c r="B172" s="7" t="s">
        <v>36</v>
      </c>
      <c r="C172" s="2">
        <f>IF(SUM(D172:Z172)&lt;20,60,60*1.5)</f>
        <v>90</v>
      </c>
      <c r="D172" s="6"/>
      <c r="E172" s="6"/>
      <c r="F172" s="7">
        <v>20</v>
      </c>
      <c r="AG172" s="7">
        <f t="shared" si="6"/>
        <v>110</v>
      </c>
    </row>
    <row r="173" spans="1:33" s="7" customFormat="1" ht="13.5">
      <c r="A173" s="7" t="s">
        <v>49</v>
      </c>
      <c r="B173" s="7" t="s">
        <v>22</v>
      </c>
      <c r="C173" s="2">
        <v>30</v>
      </c>
      <c r="D173" s="6"/>
      <c r="E173" s="6"/>
      <c r="AA173" s="7">
        <v>60</v>
      </c>
      <c r="AD173" s="7">
        <v>20</v>
      </c>
      <c r="AG173" s="7">
        <f t="shared" si="6"/>
        <v>110</v>
      </c>
    </row>
    <row r="174" spans="1:33" s="7" customFormat="1" ht="13.5">
      <c r="A174" s="7" t="s">
        <v>131</v>
      </c>
      <c r="B174" s="7" t="s">
        <v>19</v>
      </c>
      <c r="F174" s="7">
        <v>100</v>
      </c>
      <c r="AG174" s="7">
        <f t="shared" si="6"/>
        <v>100</v>
      </c>
    </row>
    <row r="175" spans="1:33" s="7" customFormat="1" ht="13.5">
      <c r="A175" s="7" t="s">
        <v>392</v>
      </c>
      <c r="B175" s="7" t="s">
        <v>20</v>
      </c>
      <c r="C175" s="2"/>
      <c r="I175" s="7">
        <v>20</v>
      </c>
      <c r="O175" s="7">
        <v>20</v>
      </c>
      <c r="R175" s="7">
        <v>20</v>
      </c>
      <c r="X175" s="7">
        <v>20</v>
      </c>
      <c r="AG175" s="7">
        <f t="shared" si="6"/>
        <v>80</v>
      </c>
    </row>
    <row r="176" spans="1:33" s="7" customFormat="1" ht="13.5">
      <c r="A176" s="7" t="s">
        <v>264</v>
      </c>
      <c r="B176" s="7" t="s">
        <v>95</v>
      </c>
      <c r="C176" s="2"/>
      <c r="D176" s="6"/>
      <c r="E176" s="6"/>
      <c r="L176" s="7">
        <v>60</v>
      </c>
      <c r="AG176" s="7">
        <f t="shared" si="6"/>
        <v>60</v>
      </c>
    </row>
    <row r="177" spans="1:33" s="7" customFormat="1" ht="13.5">
      <c r="A177" s="7" t="s">
        <v>265</v>
      </c>
      <c r="B177" s="7" t="s">
        <v>95</v>
      </c>
      <c r="C177" s="2"/>
      <c r="D177" s="6"/>
      <c r="E177" s="6"/>
      <c r="L177" s="7">
        <v>60</v>
      </c>
      <c r="AG177" s="7">
        <f t="shared" si="6"/>
        <v>60</v>
      </c>
    </row>
    <row r="178" spans="1:33" s="7" customFormat="1" ht="13.5">
      <c r="A178" s="7" t="s">
        <v>134</v>
      </c>
      <c r="B178" s="7" t="s">
        <v>19</v>
      </c>
      <c r="F178" s="7">
        <v>60</v>
      </c>
      <c r="AG178" s="7">
        <f t="shared" si="6"/>
        <v>60</v>
      </c>
    </row>
    <row r="179" spans="1:33" s="7" customFormat="1" ht="13.5">
      <c r="A179" s="7" t="s">
        <v>335</v>
      </c>
      <c r="B179" s="7" t="s">
        <v>20</v>
      </c>
      <c r="C179" s="6"/>
      <c r="D179" s="6"/>
      <c r="E179" s="6"/>
      <c r="R179" s="7">
        <v>20</v>
      </c>
      <c r="X179" s="7">
        <v>40</v>
      </c>
      <c r="AG179" s="7">
        <f t="shared" si="6"/>
        <v>60</v>
      </c>
    </row>
    <row r="180" spans="1:33" s="7" customFormat="1" ht="13.5">
      <c r="A180" s="6" t="s">
        <v>277</v>
      </c>
      <c r="B180" s="7" t="s">
        <v>95</v>
      </c>
      <c r="C180" s="2"/>
      <c r="D180" s="6"/>
      <c r="E180" s="6"/>
      <c r="L180" s="7">
        <v>40</v>
      </c>
      <c r="AG180" s="7">
        <f t="shared" si="6"/>
        <v>40</v>
      </c>
    </row>
    <row r="181" spans="1:33" s="7" customFormat="1" ht="13.5">
      <c r="A181" s="6" t="s">
        <v>278</v>
      </c>
      <c r="B181" s="7" t="s">
        <v>95</v>
      </c>
      <c r="C181" s="2"/>
      <c r="D181" s="6"/>
      <c r="E181" s="6"/>
      <c r="L181" s="7">
        <v>40</v>
      </c>
      <c r="AG181" s="7">
        <f t="shared" si="6"/>
        <v>40</v>
      </c>
    </row>
    <row r="182" spans="1:33" s="7" customFormat="1" ht="13.5">
      <c r="A182" s="7" t="s">
        <v>266</v>
      </c>
      <c r="B182" s="7" t="s">
        <v>95</v>
      </c>
      <c r="C182" s="2"/>
      <c r="D182" s="6"/>
      <c r="E182" s="6"/>
      <c r="L182" s="7">
        <v>40</v>
      </c>
      <c r="AG182" s="7">
        <f t="shared" si="6"/>
        <v>40</v>
      </c>
    </row>
    <row r="183" spans="1:33" s="7" customFormat="1" ht="13.5">
      <c r="A183" s="7" t="s">
        <v>267</v>
      </c>
      <c r="B183" s="7" t="s">
        <v>95</v>
      </c>
      <c r="C183" s="2"/>
      <c r="D183" s="6"/>
      <c r="E183" s="6"/>
      <c r="L183" s="7">
        <v>40</v>
      </c>
      <c r="AG183" s="7">
        <f t="shared" si="6"/>
        <v>40</v>
      </c>
    </row>
    <row r="184" spans="1:33" s="7" customFormat="1" ht="13.5">
      <c r="A184" s="7" t="s">
        <v>135</v>
      </c>
      <c r="B184" s="7" t="s">
        <v>19</v>
      </c>
      <c r="F184" s="7">
        <v>40</v>
      </c>
      <c r="AG184" s="7">
        <f t="shared" si="6"/>
        <v>40</v>
      </c>
    </row>
    <row r="185" spans="1:33" s="7" customFormat="1" ht="13.5">
      <c r="A185" s="7" t="s">
        <v>211</v>
      </c>
      <c r="B185" s="7" t="s">
        <v>20</v>
      </c>
      <c r="I185" s="7">
        <v>40</v>
      </c>
      <c r="AG185" s="7">
        <f t="shared" si="6"/>
        <v>40</v>
      </c>
    </row>
    <row r="186" spans="1:33" ht="13.5">
      <c r="A186" s="7" t="s">
        <v>214</v>
      </c>
      <c r="B186" s="7" t="s">
        <v>20</v>
      </c>
      <c r="C186" s="2"/>
      <c r="D186" s="7"/>
      <c r="E186" s="7"/>
      <c r="F186" s="7"/>
      <c r="G186" s="7"/>
      <c r="H186" s="7"/>
      <c r="I186" s="7">
        <v>20</v>
      </c>
      <c r="J186" s="7"/>
      <c r="K186" s="7"/>
      <c r="L186" s="7"/>
      <c r="M186" s="7"/>
      <c r="N186" s="7"/>
      <c r="O186" s="7"/>
      <c r="P186" s="7"/>
      <c r="Q186" s="7"/>
      <c r="R186" s="7">
        <v>20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>
        <f t="shared" si="6"/>
        <v>40</v>
      </c>
    </row>
    <row r="187" spans="1:33" s="6" customFormat="1" ht="13.5">
      <c r="A187" s="7" t="s">
        <v>142</v>
      </c>
      <c r="B187" s="7" t="s">
        <v>22</v>
      </c>
      <c r="C187" s="7"/>
      <c r="D187" s="7"/>
      <c r="E187" s="7"/>
      <c r="F187" s="7">
        <v>20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>
        <v>20</v>
      </c>
      <c r="AE187" s="7"/>
      <c r="AF187" s="7"/>
      <c r="AG187" s="7">
        <f t="shared" si="6"/>
        <v>40</v>
      </c>
    </row>
    <row r="188" spans="1:33" s="6" customFormat="1" ht="13.5">
      <c r="A188" s="7" t="s">
        <v>391</v>
      </c>
      <c r="B188" s="7" t="s">
        <v>20</v>
      </c>
      <c r="C188" s="2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>
        <v>20</v>
      </c>
      <c r="Y188" s="7"/>
      <c r="Z188" s="7"/>
      <c r="AA188" s="7"/>
      <c r="AB188" s="7"/>
      <c r="AC188" s="7"/>
      <c r="AD188" s="7"/>
      <c r="AE188" s="7"/>
      <c r="AF188" s="7"/>
      <c r="AG188" s="7">
        <f t="shared" si="6"/>
        <v>20</v>
      </c>
    </row>
    <row r="189" spans="1:33" ht="13.5">
      <c r="A189" s="7" t="s">
        <v>309</v>
      </c>
      <c r="B189" s="7" t="s">
        <v>22</v>
      </c>
      <c r="C189" s="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>
        <v>20</v>
      </c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>
        <f t="shared" si="6"/>
        <v>20</v>
      </c>
    </row>
    <row r="190" spans="1:33" s="5" customFormat="1" ht="13.5">
      <c r="A190" s="7" t="s">
        <v>139</v>
      </c>
      <c r="B190" s="7" t="s">
        <v>19</v>
      </c>
      <c r="C190" s="7"/>
      <c r="D190" s="7"/>
      <c r="E190" s="7"/>
      <c r="F190" s="7">
        <v>20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>
        <f t="shared" si="6"/>
        <v>20</v>
      </c>
    </row>
    <row r="191" spans="1:33" ht="13.5">
      <c r="A191" s="7" t="s">
        <v>140</v>
      </c>
      <c r="B191" s="7" t="s">
        <v>19</v>
      </c>
      <c r="C191" s="7"/>
      <c r="D191" s="7"/>
      <c r="E191" s="7"/>
      <c r="F191" s="7">
        <v>20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>
        <f t="shared" si="6"/>
        <v>20</v>
      </c>
    </row>
    <row r="192" spans="1:33" s="6" customFormat="1" ht="13.5">
      <c r="A192" s="7" t="s">
        <v>141</v>
      </c>
      <c r="B192" s="7" t="s">
        <v>19</v>
      </c>
      <c r="C192" s="7"/>
      <c r="D192" s="7"/>
      <c r="E192" s="7"/>
      <c r="F192" s="7">
        <v>20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>
        <f t="shared" si="6"/>
        <v>20</v>
      </c>
    </row>
    <row r="193" spans="1:33" s="6" customFormat="1" ht="13.5">
      <c r="A193" s="7" t="s">
        <v>50</v>
      </c>
      <c r="B193" s="7" t="s">
        <v>22</v>
      </c>
      <c r="C193" s="7">
        <f>IF(SUM(D193:Z193)&lt;20,20,20*1.5)</f>
        <v>20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>
        <f t="shared" si="6"/>
        <v>20</v>
      </c>
    </row>
    <row r="194" spans="1:33" s="6" customFormat="1" ht="13.5">
      <c r="A194" s="7" t="s">
        <v>334</v>
      </c>
      <c r="B194" s="7" t="s">
        <v>20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>
        <v>20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>
        <f t="shared" si="6"/>
        <v>20</v>
      </c>
    </row>
    <row r="195" spans="1:33" s="6" customFormat="1" ht="13.5">
      <c r="A195" s="7" t="s">
        <v>409</v>
      </c>
      <c r="B195" s="7" t="s">
        <v>22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>
        <v>20</v>
      </c>
      <c r="AB195" s="7"/>
      <c r="AC195" s="7"/>
      <c r="AD195" s="7"/>
      <c r="AE195" s="7"/>
      <c r="AF195" s="7"/>
      <c r="AG195" s="7">
        <f t="shared" si="6"/>
        <v>20</v>
      </c>
    </row>
    <row r="196" spans="1:33" s="6" customFormat="1" ht="13.5">
      <c r="A196" s="7" t="s">
        <v>410</v>
      </c>
      <c r="B196" s="7" t="s">
        <v>22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>
        <v>20</v>
      </c>
      <c r="AB196" s="7"/>
      <c r="AC196" s="7"/>
      <c r="AD196" s="7"/>
      <c r="AE196" s="7"/>
      <c r="AF196" s="7"/>
      <c r="AG196" s="7">
        <f t="shared" si="6"/>
        <v>20</v>
      </c>
    </row>
    <row r="197" ht="13.5">
      <c r="AG197" s="7">
        <f t="shared" si="6"/>
        <v>0</v>
      </c>
    </row>
    <row r="198" spans="1:33" ht="13.5">
      <c r="A198" s="1" t="s">
        <v>11</v>
      </c>
      <c r="B198" s="1" t="s">
        <v>17</v>
      </c>
      <c r="C198" s="1" t="s">
        <v>42</v>
      </c>
      <c r="D198" s="1"/>
      <c r="E198" s="1"/>
      <c r="F198" s="1" t="s">
        <v>84</v>
      </c>
      <c r="G198" s="1"/>
      <c r="H198" s="1"/>
      <c r="I198" s="1" t="s">
        <v>194</v>
      </c>
      <c r="J198" s="1"/>
      <c r="K198" s="1"/>
      <c r="L198" s="1" t="s">
        <v>244</v>
      </c>
      <c r="M198" s="1"/>
      <c r="N198" s="1"/>
      <c r="O198" s="1" t="s">
        <v>303</v>
      </c>
      <c r="P198" s="1"/>
      <c r="Q198" s="1"/>
      <c r="R198" s="1" t="s">
        <v>326</v>
      </c>
      <c r="S198" s="1"/>
      <c r="T198" s="1"/>
      <c r="U198" s="1" t="s">
        <v>355</v>
      </c>
      <c r="V198" s="1"/>
      <c r="W198" s="1"/>
      <c r="X198" s="1" t="s">
        <v>371</v>
      </c>
      <c r="Y198" s="1"/>
      <c r="Z198" s="1"/>
      <c r="AA198" s="1" t="s">
        <v>405</v>
      </c>
      <c r="AB198" s="1"/>
      <c r="AC198" s="1"/>
      <c r="AD198" s="1" t="s">
        <v>429</v>
      </c>
      <c r="AE198" s="1"/>
      <c r="AF198" s="1"/>
      <c r="AG198" s="1" t="s">
        <v>4</v>
      </c>
    </row>
    <row r="199" spans="1:33" s="14" customFormat="1" ht="13.5">
      <c r="A199" s="10" t="s">
        <v>27</v>
      </c>
      <c r="B199" s="10" t="s">
        <v>22</v>
      </c>
      <c r="C199" s="11">
        <f>IF(SUM(D199:Z199)&lt;20,100,100*1.5)</f>
        <v>150</v>
      </c>
      <c r="D199" s="10"/>
      <c r="E199" s="10"/>
      <c r="F199" s="10">
        <v>20</v>
      </c>
      <c r="G199" s="10"/>
      <c r="H199" s="10"/>
      <c r="I199" s="10"/>
      <c r="J199" s="10"/>
      <c r="K199" s="10"/>
      <c r="L199" s="10">
        <v>20</v>
      </c>
      <c r="M199" s="10"/>
      <c r="N199" s="10"/>
      <c r="O199" s="10">
        <v>100</v>
      </c>
      <c r="P199" s="10"/>
      <c r="Q199" s="10"/>
      <c r="R199" s="10">
        <v>60</v>
      </c>
      <c r="S199" s="10"/>
      <c r="T199" s="10"/>
      <c r="U199" s="10">
        <v>60</v>
      </c>
      <c r="V199" s="10"/>
      <c r="W199" s="10"/>
      <c r="X199" s="10"/>
      <c r="Y199" s="10"/>
      <c r="Z199" s="10"/>
      <c r="AA199" s="10">
        <v>100</v>
      </c>
      <c r="AB199" s="10"/>
      <c r="AC199" s="10"/>
      <c r="AD199" s="10"/>
      <c r="AE199" s="10"/>
      <c r="AF199" s="10"/>
      <c r="AG199" s="12">
        <f>SUM(300+AD199)</f>
        <v>300</v>
      </c>
    </row>
    <row r="200" spans="1:33" s="18" customFormat="1" ht="13.5">
      <c r="A200" s="15" t="s">
        <v>458</v>
      </c>
      <c r="B200" s="15" t="s">
        <v>22</v>
      </c>
      <c r="C200" s="16">
        <f>IF(SUM(D200:Z200)&lt;20,40,40*1.5)</f>
        <v>60</v>
      </c>
      <c r="F200" s="15"/>
      <c r="G200" s="15"/>
      <c r="H200" s="15"/>
      <c r="I200" s="15">
        <v>20</v>
      </c>
      <c r="J200" s="15"/>
      <c r="K200" s="15"/>
      <c r="L200" s="15"/>
      <c r="M200" s="15"/>
      <c r="N200" s="15"/>
      <c r="O200" s="15">
        <v>20</v>
      </c>
      <c r="P200" s="15"/>
      <c r="Q200" s="15"/>
      <c r="R200" s="15"/>
      <c r="S200" s="15"/>
      <c r="T200" s="15"/>
      <c r="U200" s="15">
        <v>20</v>
      </c>
      <c r="V200" s="15"/>
      <c r="W200" s="15"/>
      <c r="X200" s="15">
        <v>100</v>
      </c>
      <c r="Y200" s="15"/>
      <c r="Z200" s="15"/>
      <c r="AA200" s="15">
        <v>80</v>
      </c>
      <c r="AB200" s="15"/>
      <c r="AC200" s="15"/>
      <c r="AD200" s="15"/>
      <c r="AE200" s="15"/>
      <c r="AF200" s="15"/>
      <c r="AG200" s="17">
        <f>SUM(300+AD200)</f>
        <v>300</v>
      </c>
    </row>
    <row r="201" spans="1:33" s="18" customFormat="1" ht="13.5">
      <c r="A201" s="15" t="s">
        <v>218</v>
      </c>
      <c r="B201" s="15" t="s">
        <v>22</v>
      </c>
      <c r="F201" s="15"/>
      <c r="G201" s="15"/>
      <c r="H201" s="15"/>
      <c r="I201" s="15">
        <v>40</v>
      </c>
      <c r="J201" s="15"/>
      <c r="K201" s="15"/>
      <c r="L201" s="15"/>
      <c r="M201" s="15"/>
      <c r="N201" s="15"/>
      <c r="O201" s="15">
        <v>40</v>
      </c>
      <c r="P201" s="15"/>
      <c r="Q201" s="15"/>
      <c r="R201" s="15"/>
      <c r="S201" s="15"/>
      <c r="T201" s="15"/>
      <c r="U201" s="15">
        <v>40</v>
      </c>
      <c r="V201" s="15"/>
      <c r="W201" s="15"/>
      <c r="X201" s="15">
        <v>40</v>
      </c>
      <c r="Y201" s="15"/>
      <c r="Z201" s="15"/>
      <c r="AA201" s="15">
        <v>20</v>
      </c>
      <c r="AB201" s="15"/>
      <c r="AC201" s="15"/>
      <c r="AD201" s="15">
        <v>100</v>
      </c>
      <c r="AE201" s="15"/>
      <c r="AF201" s="15"/>
      <c r="AG201" s="15">
        <f aca="true" t="shared" si="7" ref="AG201:AG232">SUM(C201:AF201)</f>
        <v>280</v>
      </c>
    </row>
    <row r="202" spans="1:33" s="18" customFormat="1" ht="13.5">
      <c r="A202" s="15" t="s">
        <v>215</v>
      </c>
      <c r="B202" s="15" t="s">
        <v>22</v>
      </c>
      <c r="F202" s="15"/>
      <c r="G202" s="15"/>
      <c r="H202" s="15"/>
      <c r="I202" s="15">
        <v>100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>
        <v>40</v>
      </c>
      <c r="Y202" s="15"/>
      <c r="Z202" s="15"/>
      <c r="AA202" s="15">
        <v>60</v>
      </c>
      <c r="AB202" s="15"/>
      <c r="AC202" s="15"/>
      <c r="AD202" s="15">
        <v>80</v>
      </c>
      <c r="AE202" s="15"/>
      <c r="AF202" s="15"/>
      <c r="AG202" s="15">
        <f t="shared" si="7"/>
        <v>280</v>
      </c>
    </row>
    <row r="203" spans="1:33" s="18" customFormat="1" ht="13.5">
      <c r="A203" s="15" t="s">
        <v>144</v>
      </c>
      <c r="B203" s="15" t="s">
        <v>20</v>
      </c>
      <c r="F203" s="15">
        <v>80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>
        <v>80</v>
      </c>
      <c r="S203" s="15"/>
      <c r="T203" s="15"/>
      <c r="U203" s="15"/>
      <c r="V203" s="15"/>
      <c r="W203" s="15"/>
      <c r="X203" s="15">
        <v>80</v>
      </c>
      <c r="Y203" s="15"/>
      <c r="Z203" s="15"/>
      <c r="AA203" s="15"/>
      <c r="AB203" s="15"/>
      <c r="AC203" s="15"/>
      <c r="AD203" s="15"/>
      <c r="AE203" s="15"/>
      <c r="AF203" s="15"/>
      <c r="AG203" s="15">
        <f t="shared" si="7"/>
        <v>240</v>
      </c>
    </row>
    <row r="204" spans="1:33" s="18" customFormat="1" ht="13.5">
      <c r="A204" s="15" t="s">
        <v>146</v>
      </c>
      <c r="B204" s="15" t="s">
        <v>22</v>
      </c>
      <c r="F204" s="15">
        <v>40</v>
      </c>
      <c r="G204" s="15"/>
      <c r="H204" s="15"/>
      <c r="I204" s="15">
        <v>80</v>
      </c>
      <c r="J204" s="15"/>
      <c r="K204" s="15"/>
      <c r="L204" s="15"/>
      <c r="M204" s="15"/>
      <c r="N204" s="15"/>
      <c r="O204" s="15">
        <v>80</v>
      </c>
      <c r="P204" s="15"/>
      <c r="Q204" s="15"/>
      <c r="R204" s="15">
        <v>20</v>
      </c>
      <c r="S204" s="15"/>
      <c r="T204" s="15"/>
      <c r="U204" s="15">
        <v>20</v>
      </c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>
        <f t="shared" si="7"/>
        <v>240</v>
      </c>
    </row>
    <row r="205" spans="1:33" s="18" customFormat="1" ht="13.5">
      <c r="A205" s="15" t="s">
        <v>221</v>
      </c>
      <c r="B205" s="15" t="s">
        <v>20</v>
      </c>
      <c r="C205" s="16"/>
      <c r="F205" s="15"/>
      <c r="G205" s="15"/>
      <c r="H205" s="15"/>
      <c r="I205" s="15">
        <v>20</v>
      </c>
      <c r="J205" s="15"/>
      <c r="K205" s="15"/>
      <c r="L205" s="15"/>
      <c r="M205" s="15"/>
      <c r="N205" s="15"/>
      <c r="O205" s="15">
        <v>60</v>
      </c>
      <c r="P205" s="15"/>
      <c r="Q205" s="15"/>
      <c r="R205" s="15">
        <v>40</v>
      </c>
      <c r="S205" s="15"/>
      <c r="T205" s="15"/>
      <c r="U205" s="15">
        <v>100</v>
      </c>
      <c r="V205" s="15"/>
      <c r="W205" s="15"/>
      <c r="X205" s="15">
        <v>20</v>
      </c>
      <c r="Y205" s="15"/>
      <c r="Z205" s="15"/>
      <c r="AA205" s="15"/>
      <c r="AB205" s="15"/>
      <c r="AC205" s="15"/>
      <c r="AD205" s="15"/>
      <c r="AE205" s="15"/>
      <c r="AF205" s="15"/>
      <c r="AG205" s="15">
        <f t="shared" si="7"/>
        <v>240</v>
      </c>
    </row>
    <row r="206" spans="1:33" s="18" customFormat="1" ht="13.5">
      <c r="A206" s="15" t="s">
        <v>336</v>
      </c>
      <c r="B206" s="15" t="s">
        <v>20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>
        <v>100</v>
      </c>
      <c r="S206" s="15"/>
      <c r="T206" s="15"/>
      <c r="U206" s="15">
        <v>80</v>
      </c>
      <c r="V206" s="15"/>
      <c r="W206" s="15"/>
      <c r="X206" s="15">
        <v>20</v>
      </c>
      <c r="Y206" s="15"/>
      <c r="Z206" s="15"/>
      <c r="AA206" s="15"/>
      <c r="AB206" s="15"/>
      <c r="AC206" s="15"/>
      <c r="AD206" s="15"/>
      <c r="AE206" s="15"/>
      <c r="AF206" s="15"/>
      <c r="AG206" s="15">
        <f t="shared" si="7"/>
        <v>200</v>
      </c>
    </row>
    <row r="207" spans="1:33" s="18" customFormat="1" ht="13.5">
      <c r="A207" s="15" t="s">
        <v>216</v>
      </c>
      <c r="B207" s="15" t="s">
        <v>20</v>
      </c>
      <c r="F207" s="15"/>
      <c r="G207" s="15"/>
      <c r="H207" s="15"/>
      <c r="I207" s="15">
        <v>60</v>
      </c>
      <c r="J207" s="15"/>
      <c r="K207" s="15"/>
      <c r="L207" s="15"/>
      <c r="M207" s="15"/>
      <c r="N207" s="15"/>
      <c r="O207" s="15">
        <v>60</v>
      </c>
      <c r="P207" s="15"/>
      <c r="Q207" s="15"/>
      <c r="R207" s="15">
        <v>20</v>
      </c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20</v>
      </c>
      <c r="AE207" s="15"/>
      <c r="AF207" s="15"/>
      <c r="AG207" s="15">
        <f t="shared" si="7"/>
        <v>160</v>
      </c>
    </row>
    <row r="208" spans="1:33" s="6" customFormat="1" ht="13.5">
      <c r="A208" s="7" t="s">
        <v>324</v>
      </c>
      <c r="B208" s="7" t="s">
        <v>19</v>
      </c>
      <c r="C208" s="2">
        <f>IF(SUM(D208:Z208)&lt;20,60,60*1.5)</f>
        <v>90</v>
      </c>
      <c r="F208" s="7">
        <v>40</v>
      </c>
      <c r="G208" s="7"/>
      <c r="H208" s="7"/>
      <c r="I208" s="7"/>
      <c r="J208" s="7"/>
      <c r="K208" s="7"/>
      <c r="L208" s="7"/>
      <c r="M208" s="7"/>
      <c r="N208" s="7"/>
      <c r="O208" s="7">
        <v>20</v>
      </c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>
        <f t="shared" si="7"/>
        <v>150</v>
      </c>
    </row>
    <row r="209" spans="1:33" s="6" customFormat="1" ht="13.5">
      <c r="A209" s="7" t="s">
        <v>51</v>
      </c>
      <c r="B209" s="7" t="s">
        <v>22</v>
      </c>
      <c r="C209" s="2">
        <f>IF(SUM(D209:Z209)&lt;20,80,80*1.5)</f>
        <v>120</v>
      </c>
      <c r="F209" s="7"/>
      <c r="G209" s="7"/>
      <c r="H209" s="7"/>
      <c r="I209" s="7">
        <v>20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>
        <f t="shared" si="7"/>
        <v>140</v>
      </c>
    </row>
    <row r="210" spans="1:33" s="6" customFormat="1" ht="13.5">
      <c r="A210" s="7" t="s">
        <v>29</v>
      </c>
      <c r="B210" s="7" t="s">
        <v>22</v>
      </c>
      <c r="C210" s="2">
        <f>IF(SUM(D210:Z210)&lt;20,40,40*1.5)</f>
        <v>60</v>
      </c>
      <c r="F210" s="7"/>
      <c r="G210" s="7"/>
      <c r="H210" s="7"/>
      <c r="I210" s="7">
        <v>20</v>
      </c>
      <c r="J210" s="7"/>
      <c r="K210" s="7"/>
      <c r="L210" s="7"/>
      <c r="M210" s="7"/>
      <c r="N210" s="7"/>
      <c r="O210" s="7">
        <v>40</v>
      </c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v>20</v>
      </c>
      <c r="AE210" s="7"/>
      <c r="AF210" s="7"/>
      <c r="AG210" s="7">
        <f t="shared" si="7"/>
        <v>140</v>
      </c>
    </row>
    <row r="211" spans="1:33" s="6" customFormat="1" ht="13.5">
      <c r="A211" s="7" t="s">
        <v>217</v>
      </c>
      <c r="B211" s="7" t="s">
        <v>22</v>
      </c>
      <c r="F211" s="7"/>
      <c r="G211" s="7"/>
      <c r="H211" s="7"/>
      <c r="I211" s="7">
        <v>60</v>
      </c>
      <c r="J211" s="7"/>
      <c r="K211" s="7"/>
      <c r="L211" s="7"/>
      <c r="M211" s="7"/>
      <c r="N211" s="7"/>
      <c r="O211" s="7">
        <v>20</v>
      </c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>
        <v>40</v>
      </c>
      <c r="AE211" s="7"/>
      <c r="AF211" s="7"/>
      <c r="AG211" s="7">
        <f t="shared" si="7"/>
        <v>120</v>
      </c>
    </row>
    <row r="212" spans="1:33" s="6" customFormat="1" ht="13.5">
      <c r="A212" s="6" t="s">
        <v>325</v>
      </c>
      <c r="B212" s="7" t="s">
        <v>95</v>
      </c>
      <c r="C212" s="2"/>
      <c r="F212" s="7"/>
      <c r="G212" s="7"/>
      <c r="H212" s="7"/>
      <c r="I212" s="7"/>
      <c r="J212" s="7"/>
      <c r="K212" s="7"/>
      <c r="L212" s="7">
        <v>100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>
        <f t="shared" si="7"/>
        <v>100</v>
      </c>
    </row>
    <row r="213" spans="1:33" s="6" customFormat="1" ht="13.5">
      <c r="A213" s="7" t="s">
        <v>143</v>
      </c>
      <c r="B213" s="7" t="s">
        <v>19</v>
      </c>
      <c r="F213" s="7">
        <v>100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>
        <f t="shared" si="7"/>
        <v>100</v>
      </c>
    </row>
    <row r="214" spans="1:33" s="6" customFormat="1" ht="13.5">
      <c r="A214" s="7" t="s">
        <v>145</v>
      </c>
      <c r="B214" s="7" t="s">
        <v>95</v>
      </c>
      <c r="F214" s="7">
        <v>60</v>
      </c>
      <c r="G214" s="7"/>
      <c r="H214" s="7"/>
      <c r="I214" s="7"/>
      <c r="J214" s="7"/>
      <c r="K214" s="7"/>
      <c r="L214" s="7">
        <v>40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>
        <f t="shared" si="7"/>
        <v>100</v>
      </c>
    </row>
    <row r="215" spans="1:33" s="6" customFormat="1" ht="13.5">
      <c r="A215" s="7" t="s">
        <v>359</v>
      </c>
      <c r="B215" s="7" t="s">
        <v>20</v>
      </c>
      <c r="C215" s="2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>
        <v>60</v>
      </c>
      <c r="V215" s="7"/>
      <c r="W215" s="7"/>
      <c r="X215" s="7"/>
      <c r="Y215" s="7"/>
      <c r="Z215" s="7"/>
      <c r="AA215" s="7">
        <v>40</v>
      </c>
      <c r="AB215" s="7"/>
      <c r="AC215" s="7"/>
      <c r="AD215" s="7"/>
      <c r="AE215" s="7"/>
      <c r="AF215" s="7"/>
      <c r="AG215" s="7">
        <f t="shared" si="7"/>
        <v>100</v>
      </c>
    </row>
    <row r="216" spans="1:33" s="6" customFormat="1" ht="13.5">
      <c r="A216" s="7" t="s">
        <v>222</v>
      </c>
      <c r="B216" s="7" t="s">
        <v>20</v>
      </c>
      <c r="C216" s="2"/>
      <c r="F216" s="7"/>
      <c r="G216" s="7"/>
      <c r="H216" s="7"/>
      <c r="I216" s="7">
        <v>20</v>
      </c>
      <c r="J216" s="7"/>
      <c r="K216" s="7"/>
      <c r="L216" s="7"/>
      <c r="M216" s="7"/>
      <c r="N216" s="7"/>
      <c r="O216" s="7"/>
      <c r="P216" s="7"/>
      <c r="Q216" s="7"/>
      <c r="R216" s="7">
        <v>40</v>
      </c>
      <c r="S216" s="7"/>
      <c r="T216" s="7"/>
      <c r="U216" s="7">
        <v>20</v>
      </c>
      <c r="V216" s="7"/>
      <c r="W216" s="7"/>
      <c r="X216" s="7"/>
      <c r="Y216" s="7"/>
      <c r="Z216" s="7"/>
      <c r="AA216" s="7"/>
      <c r="AB216" s="7"/>
      <c r="AC216" s="7"/>
      <c r="AD216" s="7">
        <v>20</v>
      </c>
      <c r="AE216" s="7"/>
      <c r="AF216" s="7"/>
      <c r="AG216" s="7">
        <f t="shared" si="7"/>
        <v>100</v>
      </c>
    </row>
    <row r="217" spans="1:33" s="6" customFormat="1" ht="13.5">
      <c r="A217" s="6" t="s">
        <v>279</v>
      </c>
      <c r="B217" s="7" t="s">
        <v>95</v>
      </c>
      <c r="C217" s="2"/>
      <c r="F217" s="7"/>
      <c r="G217" s="7"/>
      <c r="H217" s="7"/>
      <c r="I217" s="7"/>
      <c r="J217" s="7"/>
      <c r="K217" s="7"/>
      <c r="L217" s="7">
        <v>80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>
        <f t="shared" si="7"/>
        <v>80</v>
      </c>
    </row>
    <row r="218" spans="1:33" s="6" customFormat="1" ht="13.5">
      <c r="A218" s="7" t="s">
        <v>219</v>
      </c>
      <c r="B218" s="7" t="s">
        <v>20</v>
      </c>
      <c r="F218" s="7"/>
      <c r="G218" s="7"/>
      <c r="H218" s="7"/>
      <c r="I218" s="7">
        <v>40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>
        <v>40</v>
      </c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>
        <f t="shared" si="7"/>
        <v>80</v>
      </c>
    </row>
    <row r="219" spans="1:33" s="6" customFormat="1" ht="13.5">
      <c r="A219" s="7" t="s">
        <v>338</v>
      </c>
      <c r="B219" s="7" t="s">
        <v>20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40</v>
      </c>
      <c r="S219" s="7"/>
      <c r="T219" s="7"/>
      <c r="U219" s="7"/>
      <c r="V219" s="7"/>
      <c r="W219" s="7"/>
      <c r="X219" s="7">
        <v>40</v>
      </c>
      <c r="Y219" s="7"/>
      <c r="Z219" s="7"/>
      <c r="AA219" s="7"/>
      <c r="AB219" s="7"/>
      <c r="AC219" s="7"/>
      <c r="AD219" s="7"/>
      <c r="AE219" s="7"/>
      <c r="AF219" s="7"/>
      <c r="AG219" s="7">
        <f t="shared" si="7"/>
        <v>80</v>
      </c>
    </row>
    <row r="220" spans="1:33" ht="13.5">
      <c r="A220" s="7" t="s">
        <v>393</v>
      </c>
      <c r="B220" s="7" t="s">
        <v>19</v>
      </c>
      <c r="C220" s="2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>
        <v>60</v>
      </c>
      <c r="Y220" s="7"/>
      <c r="Z220" s="7"/>
      <c r="AA220" s="7"/>
      <c r="AB220" s="7"/>
      <c r="AC220" s="7"/>
      <c r="AD220" s="7"/>
      <c r="AE220" s="7"/>
      <c r="AF220" s="7"/>
      <c r="AG220" s="7">
        <f t="shared" si="7"/>
        <v>60</v>
      </c>
    </row>
    <row r="221" spans="1:33" s="6" customFormat="1" ht="13.5">
      <c r="A221" s="6" t="s">
        <v>280</v>
      </c>
      <c r="B221" s="7" t="s">
        <v>95</v>
      </c>
      <c r="C221" s="2"/>
      <c r="F221" s="7"/>
      <c r="G221" s="7"/>
      <c r="H221" s="7"/>
      <c r="I221" s="7"/>
      <c r="J221" s="7"/>
      <c r="K221" s="7"/>
      <c r="L221" s="7">
        <v>60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>
        <f t="shared" si="7"/>
        <v>60</v>
      </c>
    </row>
    <row r="222" spans="1:33" s="6" customFormat="1" ht="14.25" customHeight="1">
      <c r="A222" s="6" t="s">
        <v>281</v>
      </c>
      <c r="B222" s="7" t="s">
        <v>95</v>
      </c>
      <c r="C222" s="2"/>
      <c r="F222" s="7"/>
      <c r="G222" s="7"/>
      <c r="H222" s="7"/>
      <c r="I222" s="7"/>
      <c r="J222" s="7"/>
      <c r="K222" s="7"/>
      <c r="L222" s="7">
        <v>60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>
        <f t="shared" si="7"/>
        <v>60</v>
      </c>
    </row>
    <row r="223" spans="1:33" s="6" customFormat="1" ht="13.5">
      <c r="A223" s="7" t="s">
        <v>321</v>
      </c>
      <c r="B223" s="7" t="s">
        <v>20</v>
      </c>
      <c r="F223" s="7"/>
      <c r="G223" s="7"/>
      <c r="H223" s="7"/>
      <c r="I223" s="7"/>
      <c r="J223" s="7"/>
      <c r="K223" s="7"/>
      <c r="L223" s="7"/>
      <c r="M223" s="7"/>
      <c r="N223" s="7"/>
      <c r="O223" s="7">
        <v>40</v>
      </c>
      <c r="P223" s="7"/>
      <c r="Q223" s="7"/>
      <c r="R223" s="7">
        <v>20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>
        <f t="shared" si="7"/>
        <v>60</v>
      </c>
    </row>
    <row r="224" spans="1:33" s="6" customFormat="1" ht="13.5">
      <c r="A224" s="7" t="s">
        <v>337</v>
      </c>
      <c r="B224" s="7" t="s">
        <v>20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60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>
        <f t="shared" si="7"/>
        <v>60</v>
      </c>
    </row>
    <row r="225" spans="1:33" s="6" customFormat="1" ht="13.5">
      <c r="A225" s="7" t="s">
        <v>220</v>
      </c>
      <c r="B225" s="7" t="s">
        <v>20</v>
      </c>
      <c r="F225" s="7"/>
      <c r="G225" s="7"/>
      <c r="H225" s="7"/>
      <c r="I225" s="7">
        <v>40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>
        <v>20</v>
      </c>
      <c r="Y225" s="7"/>
      <c r="Z225" s="7"/>
      <c r="AA225" s="7"/>
      <c r="AB225" s="7"/>
      <c r="AC225" s="7"/>
      <c r="AD225" s="7"/>
      <c r="AE225" s="7"/>
      <c r="AF225" s="7"/>
      <c r="AG225" s="7">
        <f t="shared" si="7"/>
        <v>60</v>
      </c>
    </row>
    <row r="226" spans="1:33" s="6" customFormat="1" ht="13.5">
      <c r="A226" s="7" t="s">
        <v>440</v>
      </c>
      <c r="B226" s="7" t="s">
        <v>22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>
        <v>60</v>
      </c>
      <c r="AE226" s="7"/>
      <c r="AF226" s="7"/>
      <c r="AG226" s="7">
        <f t="shared" si="7"/>
        <v>60</v>
      </c>
    </row>
    <row r="227" spans="1:33" s="6" customFormat="1" ht="13.5">
      <c r="A227" s="7" t="s">
        <v>26</v>
      </c>
      <c r="B227" s="7" t="s">
        <v>20</v>
      </c>
      <c r="C227" s="2">
        <f>IF(SUM(D227:Z227)&lt;20,20,20*1.5)</f>
        <v>30</v>
      </c>
      <c r="F227" s="7"/>
      <c r="G227" s="7"/>
      <c r="H227" s="7"/>
      <c r="I227" s="7">
        <v>20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>
        <f t="shared" si="7"/>
        <v>50</v>
      </c>
    </row>
    <row r="228" spans="1:33" s="6" customFormat="1" ht="13.5">
      <c r="A228" s="7" t="s">
        <v>360</v>
      </c>
      <c r="B228" s="7" t="s">
        <v>20</v>
      </c>
      <c r="C228" s="2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>
        <v>40</v>
      </c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>
        <f t="shared" si="7"/>
        <v>40</v>
      </c>
    </row>
    <row r="229" spans="1:33" s="6" customFormat="1" ht="13.5">
      <c r="A229" s="6" t="s">
        <v>282</v>
      </c>
      <c r="B229" s="7" t="s">
        <v>95</v>
      </c>
      <c r="C229" s="2"/>
      <c r="F229" s="7"/>
      <c r="G229" s="7"/>
      <c r="H229" s="7"/>
      <c r="I229" s="7"/>
      <c r="J229" s="7"/>
      <c r="K229" s="7"/>
      <c r="L229" s="7">
        <v>40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>
        <f t="shared" si="7"/>
        <v>40</v>
      </c>
    </row>
    <row r="230" spans="1:33" s="6" customFormat="1" ht="13.5">
      <c r="A230" s="6" t="s">
        <v>283</v>
      </c>
      <c r="B230" s="7" t="s">
        <v>95</v>
      </c>
      <c r="C230" s="2"/>
      <c r="F230" s="7"/>
      <c r="G230" s="7"/>
      <c r="H230" s="7"/>
      <c r="I230" s="7"/>
      <c r="J230" s="7"/>
      <c r="K230" s="7"/>
      <c r="L230" s="7">
        <v>40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>
        <f t="shared" si="7"/>
        <v>40</v>
      </c>
    </row>
    <row r="231" spans="1:33" s="6" customFormat="1" ht="13.5">
      <c r="A231" s="6" t="s">
        <v>284</v>
      </c>
      <c r="B231" s="7" t="s">
        <v>95</v>
      </c>
      <c r="C231" s="2"/>
      <c r="F231" s="7"/>
      <c r="G231" s="7"/>
      <c r="H231" s="7"/>
      <c r="I231" s="7"/>
      <c r="J231" s="7"/>
      <c r="K231" s="7"/>
      <c r="L231" s="7">
        <v>40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>
        <f t="shared" si="7"/>
        <v>40</v>
      </c>
    </row>
    <row r="232" spans="1:33" s="6" customFormat="1" ht="13.5">
      <c r="A232" s="7" t="s">
        <v>52</v>
      </c>
      <c r="B232" s="7" t="s">
        <v>22</v>
      </c>
      <c r="C232" s="7">
        <f>IF(SUM(D232:Z232)&lt;20,40,40*1.5)</f>
        <v>40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>
        <f t="shared" si="7"/>
        <v>40</v>
      </c>
    </row>
    <row r="233" spans="1:33" s="6" customFormat="1" ht="13.5">
      <c r="A233" s="6" t="s">
        <v>285</v>
      </c>
      <c r="B233" s="7" t="s">
        <v>95</v>
      </c>
      <c r="C233" s="2"/>
      <c r="F233" s="7"/>
      <c r="G233" s="7"/>
      <c r="H233" s="7"/>
      <c r="I233" s="7"/>
      <c r="J233" s="7"/>
      <c r="K233" s="7"/>
      <c r="L233" s="7">
        <v>20</v>
      </c>
      <c r="M233" s="7"/>
      <c r="N233" s="7"/>
      <c r="O233" s="7"/>
      <c r="P233" s="7"/>
      <c r="Q233" s="7"/>
      <c r="R233" s="7"/>
      <c r="S233" s="7"/>
      <c r="T233" s="7"/>
      <c r="U233" s="7">
        <v>20</v>
      </c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>
        <f aca="true" t="shared" si="8" ref="AG233:AG264">SUM(C233:AF233)</f>
        <v>40</v>
      </c>
    </row>
    <row r="234" spans="1:33" s="6" customFormat="1" ht="13.5">
      <c r="A234" s="7" t="s">
        <v>310</v>
      </c>
      <c r="B234" s="7" t="s">
        <v>22</v>
      </c>
      <c r="F234" s="7"/>
      <c r="G234" s="7"/>
      <c r="H234" s="7"/>
      <c r="I234" s="7"/>
      <c r="J234" s="7"/>
      <c r="K234" s="7"/>
      <c r="L234" s="7"/>
      <c r="M234" s="7"/>
      <c r="N234" s="7"/>
      <c r="O234" s="7">
        <v>20</v>
      </c>
      <c r="P234" s="7"/>
      <c r="Q234" s="7"/>
      <c r="R234" s="7"/>
      <c r="S234" s="7"/>
      <c r="T234" s="7"/>
      <c r="U234" s="7"/>
      <c r="V234" s="7"/>
      <c r="W234" s="7"/>
      <c r="X234" s="7">
        <v>20</v>
      </c>
      <c r="Y234" s="7"/>
      <c r="Z234" s="7"/>
      <c r="AA234" s="7"/>
      <c r="AB234" s="7"/>
      <c r="AC234" s="7"/>
      <c r="AD234" s="7"/>
      <c r="AE234" s="7"/>
      <c r="AF234" s="7"/>
      <c r="AG234" s="7">
        <f t="shared" si="8"/>
        <v>40</v>
      </c>
    </row>
    <row r="235" spans="1:33" s="6" customFormat="1" ht="13.5">
      <c r="A235" s="7" t="s">
        <v>413</v>
      </c>
      <c r="B235" s="7" t="s">
        <v>22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>
        <v>40</v>
      </c>
      <c r="AB235" s="7"/>
      <c r="AC235" s="7"/>
      <c r="AD235" s="7"/>
      <c r="AE235" s="7"/>
      <c r="AF235" s="7"/>
      <c r="AG235" s="7">
        <f t="shared" si="8"/>
        <v>40</v>
      </c>
    </row>
    <row r="236" spans="1:33" s="6" customFormat="1" ht="13.5">
      <c r="A236" s="7" t="s">
        <v>441</v>
      </c>
      <c r="B236" s="7" t="s">
        <v>22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>
        <v>40</v>
      </c>
      <c r="AE236" s="7"/>
      <c r="AF236" s="7"/>
      <c r="AG236" s="7">
        <f t="shared" si="8"/>
        <v>40</v>
      </c>
    </row>
    <row r="237" spans="1:33" s="6" customFormat="1" ht="13.5">
      <c r="A237" s="7" t="s">
        <v>442</v>
      </c>
      <c r="B237" s="7" t="s">
        <v>22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>
        <v>40</v>
      </c>
      <c r="AE237" s="7"/>
      <c r="AF237" s="7"/>
      <c r="AG237" s="7">
        <f t="shared" si="8"/>
        <v>40</v>
      </c>
    </row>
    <row r="238" spans="1:33" s="6" customFormat="1" ht="13.5">
      <c r="A238" s="7" t="s">
        <v>394</v>
      </c>
      <c r="B238" s="7" t="s">
        <v>22</v>
      </c>
      <c r="C238" s="2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>
        <v>20</v>
      </c>
      <c r="Y238" s="7"/>
      <c r="Z238" s="7"/>
      <c r="AA238" s="7"/>
      <c r="AB238" s="7"/>
      <c r="AC238" s="7"/>
      <c r="AD238" s="7"/>
      <c r="AE238" s="7"/>
      <c r="AF238" s="7"/>
      <c r="AG238" s="7">
        <f t="shared" si="8"/>
        <v>20</v>
      </c>
    </row>
    <row r="239" spans="1:33" s="6" customFormat="1" ht="13.5">
      <c r="A239" s="7" t="s">
        <v>395</v>
      </c>
      <c r="B239" s="7" t="s">
        <v>20</v>
      </c>
      <c r="C239" s="2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>
        <v>20</v>
      </c>
      <c r="Y239" s="7"/>
      <c r="Z239" s="7"/>
      <c r="AA239" s="7"/>
      <c r="AB239" s="7"/>
      <c r="AC239" s="7"/>
      <c r="AD239" s="7"/>
      <c r="AE239" s="7"/>
      <c r="AF239" s="7"/>
      <c r="AG239" s="7">
        <f t="shared" si="8"/>
        <v>20</v>
      </c>
    </row>
    <row r="240" spans="1:33" s="6" customFormat="1" ht="13.5">
      <c r="A240" s="7" t="s">
        <v>364</v>
      </c>
      <c r="B240" s="7" t="s">
        <v>22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>
        <v>20</v>
      </c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>
        <f t="shared" si="8"/>
        <v>20</v>
      </c>
    </row>
    <row r="241" spans="1:33" s="6" customFormat="1" ht="13.5">
      <c r="A241" s="7" t="s">
        <v>71</v>
      </c>
      <c r="B241" s="7" t="s">
        <v>22</v>
      </c>
      <c r="F241" s="7"/>
      <c r="G241" s="7"/>
      <c r="H241" s="7"/>
      <c r="I241" s="7"/>
      <c r="J241" s="7"/>
      <c r="K241" s="7"/>
      <c r="L241" s="7"/>
      <c r="M241" s="7"/>
      <c r="N241" s="7"/>
      <c r="O241" s="7">
        <v>20</v>
      </c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>
        <f t="shared" si="8"/>
        <v>20</v>
      </c>
    </row>
    <row r="242" spans="1:33" ht="13.5">
      <c r="A242" s="7" t="s">
        <v>320</v>
      </c>
      <c r="B242" s="7" t="s">
        <v>22</v>
      </c>
      <c r="F242" s="7"/>
      <c r="G242" s="7"/>
      <c r="H242" s="7"/>
      <c r="I242" s="7"/>
      <c r="J242" s="7"/>
      <c r="K242" s="7"/>
      <c r="L242" s="7"/>
      <c r="M242" s="7"/>
      <c r="N242" s="7"/>
      <c r="O242" s="7">
        <v>20</v>
      </c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>
        <f t="shared" si="8"/>
        <v>20</v>
      </c>
    </row>
    <row r="243" spans="1:33" ht="13.5">
      <c r="A243" s="6" t="s">
        <v>286</v>
      </c>
      <c r="B243" s="7" t="s">
        <v>95</v>
      </c>
      <c r="C243" s="2"/>
      <c r="F243" s="7"/>
      <c r="G243" s="7"/>
      <c r="H243" s="7"/>
      <c r="I243" s="7"/>
      <c r="J243" s="7"/>
      <c r="K243" s="7"/>
      <c r="L243" s="7">
        <v>20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>
        <f t="shared" si="8"/>
        <v>20</v>
      </c>
    </row>
    <row r="244" spans="1:33" ht="13.5">
      <c r="A244" s="6" t="s">
        <v>287</v>
      </c>
      <c r="B244" s="7" t="s">
        <v>95</v>
      </c>
      <c r="C244" s="2"/>
      <c r="F244" s="7"/>
      <c r="G244" s="7"/>
      <c r="H244" s="7"/>
      <c r="I244" s="7"/>
      <c r="J244" s="7"/>
      <c r="K244" s="7"/>
      <c r="L244" s="7">
        <v>20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>
        <f t="shared" si="8"/>
        <v>20</v>
      </c>
    </row>
    <row r="245" spans="1:33" ht="13.5">
      <c r="A245" s="6" t="s">
        <v>288</v>
      </c>
      <c r="B245" s="7" t="s">
        <v>95</v>
      </c>
      <c r="C245" s="2"/>
      <c r="F245" s="7"/>
      <c r="G245" s="7"/>
      <c r="H245" s="7"/>
      <c r="I245" s="7"/>
      <c r="J245" s="7"/>
      <c r="K245" s="7"/>
      <c r="L245" s="7">
        <v>20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>
        <f t="shared" si="8"/>
        <v>20</v>
      </c>
    </row>
    <row r="246" spans="1:33" ht="13.5">
      <c r="A246" s="6" t="s">
        <v>289</v>
      </c>
      <c r="B246" s="7" t="s">
        <v>95</v>
      </c>
      <c r="C246" s="2"/>
      <c r="F246" s="7"/>
      <c r="G246" s="7"/>
      <c r="H246" s="7"/>
      <c r="I246" s="7"/>
      <c r="J246" s="7"/>
      <c r="K246" s="7"/>
      <c r="L246" s="7">
        <v>20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>
        <f t="shared" si="8"/>
        <v>20</v>
      </c>
    </row>
    <row r="247" spans="1:33" ht="13.5">
      <c r="A247" s="6" t="s">
        <v>290</v>
      </c>
      <c r="B247" s="7" t="s">
        <v>95</v>
      </c>
      <c r="C247" s="2"/>
      <c r="F247" s="7"/>
      <c r="G247" s="7"/>
      <c r="H247" s="7"/>
      <c r="I247" s="7"/>
      <c r="J247" s="7"/>
      <c r="K247" s="7"/>
      <c r="L247" s="7">
        <v>20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>
        <f t="shared" si="8"/>
        <v>20</v>
      </c>
    </row>
    <row r="248" spans="1:33" ht="13.5">
      <c r="A248" s="7" t="s">
        <v>258</v>
      </c>
      <c r="B248" s="7" t="s">
        <v>95</v>
      </c>
      <c r="C248" s="2"/>
      <c r="F248" s="7"/>
      <c r="G248" s="7"/>
      <c r="H248" s="7"/>
      <c r="I248" s="7"/>
      <c r="J248" s="7"/>
      <c r="K248" s="7"/>
      <c r="L248" s="7">
        <v>20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>
        <f t="shared" si="8"/>
        <v>20</v>
      </c>
    </row>
    <row r="249" spans="1:33" s="6" customFormat="1" ht="13.5">
      <c r="A249" s="7" t="s">
        <v>147</v>
      </c>
      <c r="B249" s="7" t="s">
        <v>19</v>
      </c>
      <c r="F249" s="7">
        <v>20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>
        <f t="shared" si="8"/>
        <v>20</v>
      </c>
    </row>
    <row r="250" spans="1:33" s="6" customFormat="1" ht="13.5">
      <c r="A250" s="7" t="s">
        <v>148</v>
      </c>
      <c r="B250" s="7" t="s">
        <v>19</v>
      </c>
      <c r="F250" s="7">
        <v>20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>
        <f t="shared" si="8"/>
        <v>20</v>
      </c>
    </row>
    <row r="251" spans="1:33" s="6" customFormat="1" ht="13.5">
      <c r="A251" s="7" t="s">
        <v>149</v>
      </c>
      <c r="B251" s="7" t="s">
        <v>19</v>
      </c>
      <c r="F251" s="7">
        <v>20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>
        <f t="shared" si="8"/>
        <v>20</v>
      </c>
    </row>
    <row r="252" spans="1:33" s="6" customFormat="1" ht="13.5">
      <c r="A252" s="7" t="s">
        <v>53</v>
      </c>
      <c r="B252" s="7" t="s">
        <v>39</v>
      </c>
      <c r="C252" s="7">
        <f>IF(SUM(D252:W252)&lt;20,20,20*1.5)</f>
        <v>20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>
        <f t="shared" si="8"/>
        <v>20</v>
      </c>
    </row>
    <row r="253" spans="1:33" s="6" customFormat="1" ht="13.5">
      <c r="A253" s="7" t="s">
        <v>54</v>
      </c>
      <c r="B253" s="7" t="s">
        <v>22</v>
      </c>
      <c r="C253" s="7">
        <f>IF(SUM(D253:W253)&lt;20,20,20*1.5)</f>
        <v>20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>
        <f t="shared" si="8"/>
        <v>20</v>
      </c>
    </row>
    <row r="254" spans="1:33" s="6" customFormat="1" ht="13.5">
      <c r="A254" s="7" t="s">
        <v>55</v>
      </c>
      <c r="B254" s="7" t="s">
        <v>39</v>
      </c>
      <c r="C254" s="7">
        <f>IF(SUM(D254:W254)&lt;20,20,20*1.5)</f>
        <v>20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>
        <f t="shared" si="8"/>
        <v>20</v>
      </c>
    </row>
    <row r="255" spans="1:33" s="6" customFormat="1" ht="13.5">
      <c r="A255" s="7" t="s">
        <v>56</v>
      </c>
      <c r="B255" s="7" t="s">
        <v>39</v>
      </c>
      <c r="C255" s="7">
        <f>IF(SUM(D255:W255)&lt;20,20,20*1.5)</f>
        <v>20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>
        <f t="shared" si="8"/>
        <v>20</v>
      </c>
    </row>
    <row r="256" spans="1:33" s="6" customFormat="1" ht="13.5">
      <c r="A256" s="7" t="s">
        <v>404</v>
      </c>
      <c r="B256" s="7" t="s">
        <v>20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>
        <v>20</v>
      </c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>
        <f t="shared" si="8"/>
        <v>20</v>
      </c>
    </row>
    <row r="257" spans="1:33" s="6" customFormat="1" ht="12.75" customHeight="1">
      <c r="A257" s="7" t="s">
        <v>339</v>
      </c>
      <c r="B257" s="7" t="s">
        <v>20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>
        <v>20</v>
      </c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>
        <f t="shared" si="8"/>
        <v>20</v>
      </c>
    </row>
    <row r="258" spans="1:33" s="6" customFormat="1" ht="12.75" customHeight="1">
      <c r="A258" s="7" t="s">
        <v>340</v>
      </c>
      <c r="B258" s="7" t="s">
        <v>20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>
        <v>20</v>
      </c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>
        <f t="shared" si="8"/>
        <v>20</v>
      </c>
    </row>
    <row r="259" spans="1:33" s="6" customFormat="1" ht="12.75" customHeight="1">
      <c r="A259" s="7" t="s">
        <v>411</v>
      </c>
      <c r="B259" s="7" t="s">
        <v>22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>
        <v>20</v>
      </c>
      <c r="AB259" s="7"/>
      <c r="AC259" s="7"/>
      <c r="AD259" s="7"/>
      <c r="AE259" s="7"/>
      <c r="AF259" s="7"/>
      <c r="AG259" s="7">
        <f t="shared" si="8"/>
        <v>20</v>
      </c>
    </row>
    <row r="260" spans="1:33" s="6" customFormat="1" ht="12.75" customHeight="1">
      <c r="A260" s="7" t="s">
        <v>412</v>
      </c>
      <c r="B260" s="7" t="s">
        <v>22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>
        <v>20</v>
      </c>
      <c r="AB260" s="7"/>
      <c r="AC260" s="7"/>
      <c r="AD260" s="7"/>
      <c r="AE260" s="7"/>
      <c r="AF260" s="7"/>
      <c r="AG260" s="7">
        <f t="shared" si="8"/>
        <v>20</v>
      </c>
    </row>
    <row r="261" spans="1:33" s="6" customFormat="1" ht="12.75" customHeight="1">
      <c r="A261" s="7" t="s">
        <v>414</v>
      </c>
      <c r="B261" s="7" t="s">
        <v>22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>
        <v>20</v>
      </c>
      <c r="AB261" s="7"/>
      <c r="AC261" s="7"/>
      <c r="AD261" s="7"/>
      <c r="AE261" s="7"/>
      <c r="AF261" s="7"/>
      <c r="AG261" s="7">
        <f t="shared" si="8"/>
        <v>20</v>
      </c>
    </row>
    <row r="262" spans="1:33" s="6" customFormat="1" ht="12.75" customHeight="1">
      <c r="A262" s="7" t="s">
        <v>443</v>
      </c>
      <c r="B262" s="7" t="s">
        <v>22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>
        <v>20</v>
      </c>
      <c r="AE262" s="7"/>
      <c r="AF262" s="7"/>
      <c r="AG262" s="7">
        <f t="shared" si="8"/>
        <v>20</v>
      </c>
    </row>
    <row r="263" spans="1:33" s="6" customFormat="1" ht="12.75" customHeight="1">
      <c r="A263" s="7" t="s">
        <v>444</v>
      </c>
      <c r="B263" s="7" t="s">
        <v>22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>
        <v>20</v>
      </c>
      <c r="AE263" s="7"/>
      <c r="AF263" s="7"/>
      <c r="AG263" s="7">
        <f t="shared" si="8"/>
        <v>20</v>
      </c>
    </row>
    <row r="264" ht="13.5">
      <c r="AG264" s="7">
        <f t="shared" si="8"/>
        <v>0</v>
      </c>
    </row>
    <row r="265" spans="1:33" ht="13.5">
      <c r="A265" s="1" t="s">
        <v>12</v>
      </c>
      <c r="B265" s="1" t="s">
        <v>17</v>
      </c>
      <c r="C265" s="1" t="s">
        <v>42</v>
      </c>
      <c r="D265" s="1"/>
      <c r="E265" s="1"/>
      <c r="F265" s="1" t="s">
        <v>84</v>
      </c>
      <c r="G265" s="1"/>
      <c r="H265" s="1"/>
      <c r="I265" s="1" t="s">
        <v>194</v>
      </c>
      <c r="J265" s="1"/>
      <c r="K265" s="1"/>
      <c r="L265" s="1" t="s">
        <v>244</v>
      </c>
      <c r="M265" s="1"/>
      <c r="N265" s="1"/>
      <c r="O265" s="1" t="s">
        <v>303</v>
      </c>
      <c r="P265" s="1"/>
      <c r="Q265" s="1"/>
      <c r="R265" s="1" t="s">
        <v>326</v>
      </c>
      <c r="S265" s="1"/>
      <c r="T265" s="1"/>
      <c r="U265" s="1" t="s">
        <v>355</v>
      </c>
      <c r="V265" s="1"/>
      <c r="W265" s="1"/>
      <c r="X265" s="1" t="s">
        <v>371</v>
      </c>
      <c r="Y265" s="1"/>
      <c r="Z265" s="1"/>
      <c r="AA265" s="1" t="s">
        <v>405</v>
      </c>
      <c r="AB265" s="1"/>
      <c r="AC265" s="1"/>
      <c r="AD265" s="1" t="s">
        <v>429</v>
      </c>
      <c r="AE265" s="1"/>
      <c r="AF265" s="1"/>
      <c r="AG265" s="1" t="s">
        <v>4</v>
      </c>
    </row>
    <row r="266" spans="1:33" s="7" customFormat="1" ht="13.5">
      <c r="A266" s="10" t="s">
        <v>30</v>
      </c>
      <c r="B266" s="10" t="s">
        <v>22</v>
      </c>
      <c r="C266" s="11">
        <f>IF(SUM(D266:Z266)&lt;20,80,80*1.5)</f>
        <v>120</v>
      </c>
      <c r="D266" s="10"/>
      <c r="E266" s="10"/>
      <c r="F266" s="10"/>
      <c r="G266" s="10"/>
      <c r="H266" s="10"/>
      <c r="I266" s="10"/>
      <c r="J266" s="10"/>
      <c r="K266" s="10"/>
      <c r="L266" s="10">
        <v>20</v>
      </c>
      <c r="M266" s="10"/>
      <c r="N266" s="10"/>
      <c r="O266" s="10">
        <v>80</v>
      </c>
      <c r="P266" s="10"/>
      <c r="Q266" s="10"/>
      <c r="R266" s="10">
        <v>20</v>
      </c>
      <c r="S266" s="10"/>
      <c r="T266" s="10"/>
      <c r="U266" s="10"/>
      <c r="V266" s="10"/>
      <c r="W266" s="10"/>
      <c r="X266" s="10"/>
      <c r="Y266" s="10"/>
      <c r="Z266" s="10"/>
      <c r="AA266" s="10">
        <v>20</v>
      </c>
      <c r="AB266" s="10"/>
      <c r="AC266" s="10"/>
      <c r="AD266" s="10">
        <v>100</v>
      </c>
      <c r="AE266" s="10"/>
      <c r="AF266" s="10"/>
      <c r="AG266" s="10">
        <f>SUM(C266:AF266)</f>
        <v>360</v>
      </c>
    </row>
    <row r="267" spans="1:33" s="7" customFormat="1" ht="13.5">
      <c r="A267" s="15" t="s">
        <v>225</v>
      </c>
      <c r="B267" s="15" t="s">
        <v>20</v>
      </c>
      <c r="C267" s="16"/>
      <c r="D267" s="18"/>
      <c r="E267" s="18"/>
      <c r="F267" s="15"/>
      <c r="G267" s="15"/>
      <c r="H267" s="15"/>
      <c r="I267" s="15">
        <v>20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>
        <v>80</v>
      </c>
      <c r="V267" s="15"/>
      <c r="W267" s="15"/>
      <c r="X267" s="15">
        <v>100</v>
      </c>
      <c r="Y267" s="15"/>
      <c r="Z267" s="15"/>
      <c r="AA267" s="15">
        <v>100</v>
      </c>
      <c r="AB267" s="15"/>
      <c r="AC267" s="15"/>
      <c r="AD267" s="15">
        <v>60</v>
      </c>
      <c r="AE267" s="15"/>
      <c r="AF267" s="15"/>
      <c r="AG267" s="17">
        <f>SUM(300+AD267)</f>
        <v>360</v>
      </c>
    </row>
    <row r="268" spans="1:33" s="7" customFormat="1" ht="13.5">
      <c r="A268" s="15" t="s">
        <v>160</v>
      </c>
      <c r="B268" s="15" t="s">
        <v>19</v>
      </c>
      <c r="C268" s="15"/>
      <c r="D268" s="15"/>
      <c r="E268" s="15"/>
      <c r="F268" s="15">
        <v>20</v>
      </c>
      <c r="G268" s="15"/>
      <c r="H268" s="15"/>
      <c r="I268" s="15">
        <v>80</v>
      </c>
      <c r="J268" s="15"/>
      <c r="K268" s="15"/>
      <c r="L268" s="15">
        <v>40</v>
      </c>
      <c r="M268" s="15"/>
      <c r="N268" s="15"/>
      <c r="O268" s="15">
        <v>60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>
        <v>60</v>
      </c>
      <c r="AB268" s="15"/>
      <c r="AC268" s="15"/>
      <c r="AD268" s="15">
        <v>80</v>
      </c>
      <c r="AE268" s="15"/>
      <c r="AF268" s="15"/>
      <c r="AG268" s="15">
        <f>SUM(C268:AF268)</f>
        <v>340</v>
      </c>
    </row>
    <row r="269" spans="1:33" s="7" customFormat="1" ht="13.5">
      <c r="A269" s="15" t="s">
        <v>31</v>
      </c>
      <c r="B269" s="15" t="s">
        <v>20</v>
      </c>
      <c r="C269" s="16">
        <f>IF(SUM(D269:Z269)&lt;20,60,60*1.5)</f>
        <v>90</v>
      </c>
      <c r="D269" s="15"/>
      <c r="E269" s="15"/>
      <c r="F269" s="15"/>
      <c r="G269" s="15"/>
      <c r="H269" s="15"/>
      <c r="I269" s="15">
        <v>100</v>
      </c>
      <c r="J269" s="15"/>
      <c r="K269" s="15"/>
      <c r="L269" s="15"/>
      <c r="M269" s="15"/>
      <c r="N269" s="15"/>
      <c r="O269" s="15">
        <v>100</v>
      </c>
      <c r="P269" s="15"/>
      <c r="Q269" s="15"/>
      <c r="R269" s="15"/>
      <c r="S269" s="15"/>
      <c r="T269" s="15"/>
      <c r="U269" s="15">
        <v>20</v>
      </c>
      <c r="V269" s="15"/>
      <c r="W269" s="15"/>
      <c r="X269" s="15">
        <v>60</v>
      </c>
      <c r="Y269" s="15"/>
      <c r="Z269" s="15"/>
      <c r="AA269" s="15">
        <v>60</v>
      </c>
      <c r="AB269" s="15"/>
      <c r="AC269" s="15"/>
      <c r="AD269" s="15">
        <v>20</v>
      </c>
      <c r="AE269" s="15"/>
      <c r="AF269" s="15"/>
      <c r="AG269" s="17">
        <f>SUM(300+AD269)</f>
        <v>320</v>
      </c>
    </row>
    <row r="270" spans="1:33" s="14" customFormat="1" ht="13.5">
      <c r="A270" s="15" t="s">
        <v>57</v>
      </c>
      <c r="B270" s="15" t="s">
        <v>22</v>
      </c>
      <c r="C270" s="16">
        <f>IF(SUM(D270:Z270)&lt;20,100,100*1.5)</f>
        <v>150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>
        <v>40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>
        <v>20</v>
      </c>
      <c r="AB270" s="15"/>
      <c r="AC270" s="15"/>
      <c r="AD270" s="15"/>
      <c r="AE270" s="15"/>
      <c r="AF270" s="15"/>
      <c r="AG270" s="15">
        <f aca="true" t="shared" si="9" ref="AG270:AG317">SUM(C270:AF270)</f>
        <v>210</v>
      </c>
    </row>
    <row r="271" spans="1:33" s="14" customFormat="1" ht="13.5">
      <c r="A271" s="15" t="s">
        <v>63</v>
      </c>
      <c r="B271" s="18" t="s">
        <v>36</v>
      </c>
      <c r="C271" s="16">
        <f>IF(SUM(D271:Z271)&lt;20,20,20*1.5)</f>
        <v>30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>
        <v>100</v>
      </c>
      <c r="V271" s="18"/>
      <c r="W271" s="18"/>
      <c r="X271" s="18"/>
      <c r="Y271" s="18"/>
      <c r="Z271" s="18"/>
      <c r="AA271" s="18">
        <v>80</v>
      </c>
      <c r="AB271" s="18"/>
      <c r="AC271" s="18"/>
      <c r="AD271" s="18"/>
      <c r="AE271" s="18"/>
      <c r="AF271" s="18"/>
      <c r="AG271" s="15">
        <f t="shared" si="9"/>
        <v>210</v>
      </c>
    </row>
    <row r="272" spans="1:33" s="7" customFormat="1" ht="13.5">
      <c r="A272" s="15" t="s">
        <v>348</v>
      </c>
      <c r="B272" s="18" t="s">
        <v>20</v>
      </c>
      <c r="C272" s="15"/>
      <c r="D272" s="18"/>
      <c r="E272" s="18"/>
      <c r="F272" s="18"/>
      <c r="G272" s="18"/>
      <c r="H272" s="18"/>
      <c r="I272" s="18">
        <v>60</v>
      </c>
      <c r="J272" s="18"/>
      <c r="K272" s="18"/>
      <c r="L272" s="18"/>
      <c r="M272" s="18"/>
      <c r="N272" s="18"/>
      <c r="O272" s="18"/>
      <c r="P272" s="18"/>
      <c r="Q272" s="18"/>
      <c r="R272" s="18">
        <v>100</v>
      </c>
      <c r="S272" s="18"/>
      <c r="T272" s="18"/>
      <c r="U272" s="18"/>
      <c r="V272" s="18"/>
      <c r="W272" s="18"/>
      <c r="X272" s="18">
        <v>40</v>
      </c>
      <c r="Y272" s="18"/>
      <c r="Z272" s="18"/>
      <c r="AA272" s="18"/>
      <c r="AB272" s="18"/>
      <c r="AC272" s="18"/>
      <c r="AD272" s="18"/>
      <c r="AE272" s="18"/>
      <c r="AF272" s="18"/>
      <c r="AG272" s="15">
        <f t="shared" si="9"/>
        <v>200</v>
      </c>
    </row>
    <row r="273" spans="1:33" s="7" customFormat="1" ht="13.5">
      <c r="A273" s="7" t="s">
        <v>159</v>
      </c>
      <c r="B273" s="7" t="s">
        <v>20</v>
      </c>
      <c r="F273" s="7">
        <v>20</v>
      </c>
      <c r="O273" s="7">
        <v>20</v>
      </c>
      <c r="R273" s="7">
        <v>20</v>
      </c>
      <c r="U273" s="7">
        <v>20</v>
      </c>
      <c r="X273" s="7">
        <v>80</v>
      </c>
      <c r="AG273" s="7">
        <f t="shared" si="9"/>
        <v>160</v>
      </c>
    </row>
    <row r="274" spans="1:33" s="7" customFormat="1" ht="13.5">
      <c r="A274" s="7" t="s">
        <v>58</v>
      </c>
      <c r="B274" s="7" t="s">
        <v>19</v>
      </c>
      <c r="C274" s="2">
        <f>IF(SUM(D274:Z274)&lt;20,40,40*1.5)</f>
        <v>60</v>
      </c>
      <c r="D274" s="6"/>
      <c r="E274" s="6"/>
      <c r="I274" s="7">
        <v>40</v>
      </c>
      <c r="L274" s="7">
        <v>20</v>
      </c>
      <c r="O274" s="7">
        <v>20</v>
      </c>
      <c r="AA274" s="7">
        <v>20</v>
      </c>
      <c r="AG274" s="7">
        <f t="shared" si="9"/>
        <v>160</v>
      </c>
    </row>
    <row r="275" spans="1:33" s="7" customFormat="1" ht="13.5">
      <c r="A275" s="7" t="s">
        <v>59</v>
      </c>
      <c r="B275" s="6" t="s">
        <v>22</v>
      </c>
      <c r="C275" s="2">
        <f>IF(SUM(D275:Z275)&lt;20,40,40*1.5)</f>
        <v>60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>
        <v>40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>
        <v>40</v>
      </c>
      <c r="AB275" s="6"/>
      <c r="AC275" s="6"/>
      <c r="AD275" s="6"/>
      <c r="AE275" s="6"/>
      <c r="AF275" s="6"/>
      <c r="AG275" s="7">
        <f t="shared" si="9"/>
        <v>140</v>
      </c>
    </row>
    <row r="276" spans="1:33" s="7" customFormat="1" ht="13.5">
      <c r="A276" s="7" t="s">
        <v>396</v>
      </c>
      <c r="B276" s="7" t="s">
        <v>22</v>
      </c>
      <c r="C276" s="2"/>
      <c r="D276" s="6"/>
      <c r="E276" s="6"/>
      <c r="U276" s="7">
        <v>60</v>
      </c>
      <c r="X276" s="7">
        <v>40</v>
      </c>
      <c r="AA276" s="7">
        <v>40</v>
      </c>
      <c r="AG276" s="7">
        <f t="shared" si="9"/>
        <v>140</v>
      </c>
    </row>
    <row r="277" spans="1:33" s="7" customFormat="1" ht="13.5">
      <c r="A277" s="7" t="s">
        <v>61</v>
      </c>
      <c r="B277" s="6" t="s">
        <v>22</v>
      </c>
      <c r="C277" s="2">
        <f>IF(SUM(D277:Z277)&lt;20,20,20*1.5)</f>
        <v>30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>
        <v>40</v>
      </c>
      <c r="P277" s="6"/>
      <c r="Q277" s="6"/>
      <c r="R277" s="6"/>
      <c r="S277" s="6"/>
      <c r="T277" s="6"/>
      <c r="U277" s="6">
        <v>40</v>
      </c>
      <c r="V277" s="6"/>
      <c r="W277" s="6"/>
      <c r="X277" s="6"/>
      <c r="Y277" s="6"/>
      <c r="Z277" s="6"/>
      <c r="AA277" s="6">
        <v>20</v>
      </c>
      <c r="AB277" s="6"/>
      <c r="AC277" s="6"/>
      <c r="AD277" s="6"/>
      <c r="AE277" s="6"/>
      <c r="AF277" s="6"/>
      <c r="AG277" s="7">
        <f t="shared" si="9"/>
        <v>130</v>
      </c>
    </row>
    <row r="278" spans="1:33" s="7" customFormat="1" ht="13.5">
      <c r="A278" s="7" t="s">
        <v>227</v>
      </c>
      <c r="B278" s="6" t="s">
        <v>22</v>
      </c>
      <c r="C278" s="2">
        <f>IF(SUM(D278:Z278)&lt;20,20,20*1.5)</f>
        <v>30</v>
      </c>
      <c r="D278" s="6"/>
      <c r="E278" s="6"/>
      <c r="F278" s="6"/>
      <c r="G278" s="6"/>
      <c r="H278" s="6"/>
      <c r="I278" s="6">
        <v>20</v>
      </c>
      <c r="J278" s="6"/>
      <c r="K278" s="6"/>
      <c r="L278" s="6"/>
      <c r="M278" s="6"/>
      <c r="N278" s="6"/>
      <c r="O278" s="6">
        <v>20</v>
      </c>
      <c r="P278" s="6"/>
      <c r="Q278" s="6"/>
      <c r="R278" s="6">
        <v>20</v>
      </c>
      <c r="S278" s="6"/>
      <c r="T278" s="6"/>
      <c r="U278" s="6"/>
      <c r="V278" s="6"/>
      <c r="W278" s="6"/>
      <c r="X278" s="6"/>
      <c r="Y278" s="6"/>
      <c r="Z278" s="6"/>
      <c r="AA278" s="6">
        <v>20</v>
      </c>
      <c r="AB278" s="6"/>
      <c r="AC278" s="6"/>
      <c r="AD278" s="6"/>
      <c r="AE278" s="6"/>
      <c r="AF278" s="6"/>
      <c r="AG278" s="7">
        <f t="shared" si="9"/>
        <v>110</v>
      </c>
    </row>
    <row r="279" spans="1:33" s="7" customFormat="1" ht="13.5">
      <c r="A279" s="7" t="s">
        <v>259</v>
      </c>
      <c r="B279" s="7" t="s">
        <v>95</v>
      </c>
      <c r="C279" s="2"/>
      <c r="L279" s="7">
        <v>100</v>
      </c>
      <c r="AG279" s="7">
        <f t="shared" si="9"/>
        <v>100</v>
      </c>
    </row>
    <row r="280" spans="1:33" s="7" customFormat="1" ht="13.5">
      <c r="A280" s="7" t="s">
        <v>150</v>
      </c>
      <c r="B280" s="7" t="s">
        <v>95</v>
      </c>
      <c r="F280" s="7">
        <v>100</v>
      </c>
      <c r="AG280" s="7">
        <f t="shared" si="9"/>
        <v>100</v>
      </c>
    </row>
    <row r="281" spans="1:33" s="7" customFormat="1" ht="13.5">
      <c r="A281" s="7" t="s">
        <v>151</v>
      </c>
      <c r="B281" s="7" t="s">
        <v>39</v>
      </c>
      <c r="F281" s="7">
        <v>80</v>
      </c>
      <c r="L281" s="7">
        <v>20</v>
      </c>
      <c r="AG281" s="7">
        <f t="shared" si="9"/>
        <v>100</v>
      </c>
    </row>
    <row r="282" spans="1:33" s="7" customFormat="1" ht="13.5">
      <c r="A282" s="7" t="s">
        <v>223</v>
      </c>
      <c r="B282" s="7" t="s">
        <v>22</v>
      </c>
      <c r="C282" s="2"/>
      <c r="D282" s="6"/>
      <c r="E282" s="6"/>
      <c r="I282" s="7">
        <v>40</v>
      </c>
      <c r="O282" s="7">
        <v>60</v>
      </c>
      <c r="AG282" s="7">
        <f t="shared" si="9"/>
        <v>100</v>
      </c>
    </row>
    <row r="283" spans="1:33" s="7" customFormat="1" ht="13.5">
      <c r="A283" s="7" t="s">
        <v>260</v>
      </c>
      <c r="B283" s="7" t="s">
        <v>19</v>
      </c>
      <c r="C283" s="2"/>
      <c r="L283" s="7">
        <v>60</v>
      </c>
      <c r="U283" s="7">
        <v>20</v>
      </c>
      <c r="X283" s="7">
        <v>20</v>
      </c>
      <c r="AG283" s="7">
        <f t="shared" si="9"/>
        <v>100</v>
      </c>
    </row>
    <row r="284" spans="1:33" s="7" customFormat="1" ht="13.5">
      <c r="A284" s="7" t="s">
        <v>226</v>
      </c>
      <c r="B284" s="7" t="s">
        <v>19</v>
      </c>
      <c r="C284" s="2"/>
      <c r="D284" s="6"/>
      <c r="E284" s="6"/>
      <c r="I284" s="7">
        <v>20</v>
      </c>
      <c r="L284" s="7">
        <v>40</v>
      </c>
      <c r="O284" s="7">
        <v>20</v>
      </c>
      <c r="AA284" s="7">
        <v>20</v>
      </c>
      <c r="AD284" s="7">
        <v>20</v>
      </c>
      <c r="AG284" s="7">
        <f t="shared" si="9"/>
        <v>120</v>
      </c>
    </row>
    <row r="285" spans="1:33" s="7" customFormat="1" ht="13.5">
      <c r="A285" s="6" t="s">
        <v>291</v>
      </c>
      <c r="B285" s="7" t="s">
        <v>95</v>
      </c>
      <c r="C285" s="2"/>
      <c r="L285" s="7">
        <v>80</v>
      </c>
      <c r="AG285" s="7">
        <f t="shared" si="9"/>
        <v>80</v>
      </c>
    </row>
    <row r="286" spans="1:33" s="7" customFormat="1" ht="13.5">
      <c r="A286" s="7" t="s">
        <v>155</v>
      </c>
      <c r="B286" s="7" t="s">
        <v>95</v>
      </c>
      <c r="F286" s="7">
        <v>40</v>
      </c>
      <c r="L286" s="7">
        <v>40</v>
      </c>
      <c r="AG286" s="7">
        <f t="shared" si="9"/>
        <v>80</v>
      </c>
    </row>
    <row r="287" spans="1:33" s="7" customFormat="1" ht="13.5">
      <c r="A287" s="7" t="s">
        <v>349</v>
      </c>
      <c r="B287" s="6" t="s">
        <v>19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>
        <v>80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7">
        <f t="shared" si="9"/>
        <v>80</v>
      </c>
    </row>
    <row r="288" spans="1:33" s="7" customFormat="1" ht="13.5">
      <c r="A288" s="6" t="s">
        <v>105</v>
      </c>
      <c r="B288" s="7" t="s">
        <v>95</v>
      </c>
      <c r="C288" s="2"/>
      <c r="L288" s="7">
        <v>60</v>
      </c>
      <c r="AG288" s="7">
        <f t="shared" si="9"/>
        <v>60</v>
      </c>
    </row>
    <row r="289" spans="1:33" s="7" customFormat="1" ht="13.5">
      <c r="A289" s="7" t="s">
        <v>152</v>
      </c>
      <c r="B289" s="7" t="s">
        <v>95</v>
      </c>
      <c r="F289" s="7">
        <v>60</v>
      </c>
      <c r="AG289" s="7">
        <f t="shared" si="9"/>
        <v>60</v>
      </c>
    </row>
    <row r="290" spans="1:33" s="7" customFormat="1" ht="13.5">
      <c r="A290" s="7" t="s">
        <v>85</v>
      </c>
      <c r="B290" s="6" t="s">
        <v>19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>
        <v>60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7">
        <f t="shared" si="9"/>
        <v>60</v>
      </c>
    </row>
    <row r="291" spans="1:33" s="7" customFormat="1" ht="13.5">
      <c r="A291" s="7" t="s">
        <v>361</v>
      </c>
      <c r="B291" s="6" t="s">
        <v>22</v>
      </c>
      <c r="C291" s="2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>
        <v>40</v>
      </c>
      <c r="V291" s="6"/>
      <c r="W291" s="6"/>
      <c r="X291" s="6"/>
      <c r="Y291" s="6"/>
      <c r="Z291" s="6"/>
      <c r="AA291" s="6">
        <v>20</v>
      </c>
      <c r="AB291" s="6"/>
      <c r="AC291" s="6"/>
      <c r="AD291" s="6"/>
      <c r="AE291" s="6"/>
      <c r="AF291" s="6"/>
      <c r="AG291" s="7">
        <f t="shared" si="9"/>
        <v>60</v>
      </c>
    </row>
    <row r="292" spans="1:33" s="7" customFormat="1" ht="13.5">
      <c r="A292" s="6" t="s">
        <v>292</v>
      </c>
      <c r="B292" s="6" t="s">
        <v>95</v>
      </c>
      <c r="C292" s="2"/>
      <c r="L292" s="7">
        <v>40</v>
      </c>
      <c r="AG292" s="7">
        <f t="shared" si="9"/>
        <v>40</v>
      </c>
    </row>
    <row r="293" spans="1:33" s="7" customFormat="1" ht="13.5">
      <c r="A293" s="7" t="s">
        <v>153</v>
      </c>
      <c r="B293" s="7" t="s">
        <v>19</v>
      </c>
      <c r="F293" s="7">
        <v>40</v>
      </c>
      <c r="AG293" s="7">
        <f t="shared" si="9"/>
        <v>40</v>
      </c>
    </row>
    <row r="294" spans="1:33" s="7" customFormat="1" ht="13.5">
      <c r="A294" s="7" t="s">
        <v>154</v>
      </c>
      <c r="B294" s="7" t="s">
        <v>19</v>
      </c>
      <c r="F294" s="7">
        <v>40</v>
      </c>
      <c r="AG294" s="7">
        <f t="shared" si="9"/>
        <v>40</v>
      </c>
    </row>
    <row r="295" spans="1:33" s="7" customFormat="1" ht="13.5">
      <c r="A295" s="7" t="s">
        <v>319</v>
      </c>
      <c r="B295" s="7" t="s">
        <v>20</v>
      </c>
      <c r="C295" s="2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>
        <v>20</v>
      </c>
      <c r="P295" s="6"/>
      <c r="Q295" s="6"/>
      <c r="R295" s="6">
        <v>20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7">
        <f t="shared" si="9"/>
        <v>40</v>
      </c>
    </row>
    <row r="296" spans="1:33" s="7" customFormat="1" ht="13.5">
      <c r="A296" s="7" t="s">
        <v>351</v>
      </c>
      <c r="B296" s="6" t="s">
        <v>20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>
        <v>20</v>
      </c>
      <c r="S296" s="6"/>
      <c r="T296" s="6"/>
      <c r="U296" s="6"/>
      <c r="V296" s="6"/>
      <c r="W296" s="6"/>
      <c r="X296" s="6">
        <v>20</v>
      </c>
      <c r="Y296" s="6"/>
      <c r="Z296" s="6"/>
      <c r="AA296" s="6"/>
      <c r="AB296" s="6"/>
      <c r="AC296" s="6"/>
      <c r="AD296" s="6"/>
      <c r="AE296" s="6"/>
      <c r="AF296" s="6"/>
      <c r="AG296" s="7">
        <f t="shared" si="9"/>
        <v>40</v>
      </c>
    </row>
    <row r="297" spans="1:33" s="7" customFormat="1" ht="13.5">
      <c r="A297" s="7" t="s">
        <v>318</v>
      </c>
      <c r="B297" s="6" t="s">
        <v>22</v>
      </c>
      <c r="C297" s="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>
        <v>20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>
        <v>20</v>
      </c>
      <c r="AB297" s="6"/>
      <c r="AC297" s="6"/>
      <c r="AD297" s="6">
        <v>40</v>
      </c>
      <c r="AE297" s="6"/>
      <c r="AF297" s="6"/>
      <c r="AG297" s="7">
        <f t="shared" si="9"/>
        <v>80</v>
      </c>
    </row>
    <row r="298" spans="1:33" s="7" customFormat="1" ht="13.5">
      <c r="A298" s="7" t="s">
        <v>415</v>
      </c>
      <c r="B298" s="6" t="s">
        <v>22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>
        <v>40</v>
      </c>
      <c r="AB298" s="6"/>
      <c r="AC298" s="6"/>
      <c r="AD298" s="6">
        <v>20</v>
      </c>
      <c r="AE298" s="6"/>
      <c r="AF298" s="6"/>
      <c r="AG298" s="7">
        <f t="shared" si="9"/>
        <v>60</v>
      </c>
    </row>
    <row r="299" spans="1:33" s="7" customFormat="1" ht="13.5">
      <c r="A299" s="7" t="s">
        <v>103</v>
      </c>
      <c r="B299" s="6" t="s">
        <v>19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>
        <v>40</v>
      </c>
      <c r="AB299" s="6"/>
      <c r="AC299" s="6"/>
      <c r="AD299" s="6"/>
      <c r="AE299" s="6"/>
      <c r="AF299" s="6"/>
      <c r="AG299" s="7">
        <f t="shared" si="9"/>
        <v>40</v>
      </c>
    </row>
    <row r="300" spans="1:33" s="7" customFormat="1" ht="13.5">
      <c r="A300" s="7" t="s">
        <v>397</v>
      </c>
      <c r="B300" s="7" t="s">
        <v>36</v>
      </c>
      <c r="X300" s="7">
        <v>20</v>
      </c>
      <c r="AG300" s="7">
        <f t="shared" si="9"/>
        <v>20</v>
      </c>
    </row>
    <row r="301" spans="1:33" s="7" customFormat="1" ht="13.5">
      <c r="A301" s="7" t="s">
        <v>26</v>
      </c>
      <c r="B301" s="7" t="s">
        <v>20</v>
      </c>
      <c r="U301" s="7">
        <v>20</v>
      </c>
      <c r="AG301" s="7">
        <f t="shared" si="9"/>
        <v>20</v>
      </c>
    </row>
    <row r="302" spans="1:33" ht="13.5">
      <c r="A302" s="6" t="s">
        <v>293</v>
      </c>
      <c r="B302" s="7" t="s">
        <v>95</v>
      </c>
      <c r="C302" s="2"/>
      <c r="D302" s="7"/>
      <c r="E302" s="7"/>
      <c r="F302" s="7"/>
      <c r="G302" s="7"/>
      <c r="H302" s="7"/>
      <c r="I302" s="7"/>
      <c r="J302" s="7"/>
      <c r="K302" s="7"/>
      <c r="L302" s="7">
        <v>20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>
        <f t="shared" si="9"/>
        <v>20</v>
      </c>
    </row>
    <row r="303" spans="1:33" ht="13.5">
      <c r="A303" s="6" t="s">
        <v>294</v>
      </c>
      <c r="B303" s="7" t="s">
        <v>19</v>
      </c>
      <c r="C303" s="2"/>
      <c r="D303" s="7"/>
      <c r="E303" s="7"/>
      <c r="F303" s="7"/>
      <c r="G303" s="7"/>
      <c r="H303" s="7"/>
      <c r="I303" s="7"/>
      <c r="J303" s="7"/>
      <c r="K303" s="7"/>
      <c r="L303" s="7">
        <v>20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>
        <f t="shared" si="9"/>
        <v>20</v>
      </c>
    </row>
    <row r="304" spans="1:33" ht="13.5">
      <c r="A304" s="7" t="s">
        <v>261</v>
      </c>
      <c r="B304" s="7" t="s">
        <v>95</v>
      </c>
      <c r="C304" s="2"/>
      <c r="D304" s="7"/>
      <c r="E304" s="7"/>
      <c r="F304" s="7"/>
      <c r="G304" s="7"/>
      <c r="H304" s="7"/>
      <c r="I304" s="7"/>
      <c r="J304" s="7"/>
      <c r="K304" s="7"/>
      <c r="L304" s="7">
        <v>20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>
        <f t="shared" si="9"/>
        <v>20</v>
      </c>
    </row>
    <row r="305" spans="1:33" ht="13.5">
      <c r="A305" s="7" t="s">
        <v>262</v>
      </c>
      <c r="B305" s="7" t="s">
        <v>95</v>
      </c>
      <c r="C305" s="2"/>
      <c r="D305" s="7"/>
      <c r="E305" s="7"/>
      <c r="F305" s="7"/>
      <c r="G305" s="7"/>
      <c r="H305" s="7"/>
      <c r="I305" s="7"/>
      <c r="J305" s="7"/>
      <c r="K305" s="7"/>
      <c r="L305" s="7">
        <v>20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>
        <f t="shared" si="9"/>
        <v>20</v>
      </c>
    </row>
    <row r="306" spans="1:33" ht="13.5">
      <c r="A306" s="7" t="s">
        <v>228</v>
      </c>
      <c r="B306" s="7" t="s">
        <v>22</v>
      </c>
      <c r="C306" s="2"/>
      <c r="F306" s="7"/>
      <c r="G306" s="7"/>
      <c r="H306" s="7"/>
      <c r="I306" s="7">
        <v>20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>
        <f t="shared" si="9"/>
        <v>20</v>
      </c>
    </row>
    <row r="307" spans="1:33" ht="13.5">
      <c r="A307" s="7" t="s">
        <v>224</v>
      </c>
      <c r="B307" s="7" t="s">
        <v>22</v>
      </c>
      <c r="C307" s="2"/>
      <c r="F307" s="7"/>
      <c r="G307" s="7"/>
      <c r="H307" s="7"/>
      <c r="I307" s="7">
        <v>20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>
        <f t="shared" si="9"/>
        <v>20</v>
      </c>
    </row>
    <row r="308" spans="1:33" ht="13.5">
      <c r="A308" s="7" t="s">
        <v>156</v>
      </c>
      <c r="B308" s="7" t="s">
        <v>19</v>
      </c>
      <c r="C308" s="7"/>
      <c r="D308" s="7"/>
      <c r="E308" s="7"/>
      <c r="F308" s="7">
        <v>20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>
        <f t="shared" si="9"/>
        <v>20</v>
      </c>
    </row>
    <row r="309" spans="1:33" s="6" customFormat="1" ht="13.5">
      <c r="A309" s="7" t="s">
        <v>157</v>
      </c>
      <c r="B309" s="7" t="s">
        <v>95</v>
      </c>
      <c r="C309" s="7"/>
      <c r="D309" s="7"/>
      <c r="E309" s="7"/>
      <c r="F309" s="7">
        <v>20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>
        <f t="shared" si="9"/>
        <v>20</v>
      </c>
    </row>
    <row r="310" spans="1:33" s="6" customFormat="1" ht="13.5">
      <c r="A310" s="7" t="s">
        <v>158</v>
      </c>
      <c r="B310" s="7" t="s">
        <v>19</v>
      </c>
      <c r="C310" s="7"/>
      <c r="D310" s="7"/>
      <c r="E310" s="7"/>
      <c r="F310" s="7">
        <v>20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>
        <f t="shared" si="9"/>
        <v>20</v>
      </c>
    </row>
    <row r="311" spans="1:33" s="6" customFormat="1" ht="13.5">
      <c r="A311" s="7" t="s">
        <v>161</v>
      </c>
      <c r="B311" s="7" t="s">
        <v>19</v>
      </c>
      <c r="C311" s="7"/>
      <c r="D311" s="7"/>
      <c r="E311" s="7"/>
      <c r="F311" s="7">
        <v>20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>
        <f t="shared" si="9"/>
        <v>20</v>
      </c>
    </row>
    <row r="312" spans="1:33" s="6" customFormat="1" ht="13.5">
      <c r="A312" s="7" t="s">
        <v>60</v>
      </c>
      <c r="B312" s="6" t="s">
        <v>36</v>
      </c>
      <c r="C312" s="7">
        <f>IF(SUM(D312:Z312)&lt;20,20,20*1.5)</f>
        <v>20</v>
      </c>
      <c r="AG312" s="7">
        <f t="shared" si="9"/>
        <v>20</v>
      </c>
    </row>
    <row r="313" spans="1:33" s="6" customFormat="1" ht="13.5">
      <c r="A313" s="7" t="s">
        <v>62</v>
      </c>
      <c r="B313" s="6" t="s">
        <v>36</v>
      </c>
      <c r="C313" s="7">
        <f>IF(SUM(D313:Z313)&lt;20,20,20*1.5)</f>
        <v>20</v>
      </c>
      <c r="AG313" s="7">
        <f t="shared" si="9"/>
        <v>20</v>
      </c>
    </row>
    <row r="314" spans="1:33" s="6" customFormat="1" ht="13.5">
      <c r="A314" s="7" t="s">
        <v>350</v>
      </c>
      <c r="B314" s="6" t="s">
        <v>20</v>
      </c>
      <c r="C314" s="7"/>
      <c r="R314" s="6">
        <v>20</v>
      </c>
      <c r="AG314" s="7">
        <f t="shared" si="9"/>
        <v>20</v>
      </c>
    </row>
    <row r="315" spans="1:33" s="6" customFormat="1" ht="13.5">
      <c r="A315" s="7" t="s">
        <v>445</v>
      </c>
      <c r="B315" s="6" t="s">
        <v>22</v>
      </c>
      <c r="C315" s="7"/>
      <c r="AD315" s="6">
        <v>40</v>
      </c>
      <c r="AG315" s="7">
        <f t="shared" si="9"/>
        <v>40</v>
      </c>
    </row>
    <row r="316" spans="1:33" s="6" customFormat="1" ht="13.5">
      <c r="A316" s="7" t="s">
        <v>446</v>
      </c>
      <c r="B316" s="6" t="s">
        <v>22</v>
      </c>
      <c r="C316" s="7"/>
      <c r="AD316" s="6">
        <v>20</v>
      </c>
      <c r="AG316" s="7">
        <f t="shared" si="9"/>
        <v>20</v>
      </c>
    </row>
    <row r="317" ht="13.5">
      <c r="AG317" s="7">
        <f t="shared" si="9"/>
        <v>0</v>
      </c>
    </row>
    <row r="318" spans="1:33" ht="13.5">
      <c r="A318" s="1" t="s">
        <v>13</v>
      </c>
      <c r="B318" s="1" t="s">
        <v>17</v>
      </c>
      <c r="C318" s="1" t="s">
        <v>42</v>
      </c>
      <c r="D318" s="1"/>
      <c r="E318" s="1"/>
      <c r="F318" s="1" t="s">
        <v>84</v>
      </c>
      <c r="G318" s="1"/>
      <c r="H318" s="1"/>
      <c r="I318" s="1" t="s">
        <v>194</v>
      </c>
      <c r="J318" s="1"/>
      <c r="K318" s="1"/>
      <c r="L318" s="1" t="s">
        <v>244</v>
      </c>
      <c r="M318" s="1"/>
      <c r="N318" s="1"/>
      <c r="O318" s="1" t="s">
        <v>303</v>
      </c>
      <c r="P318" s="1"/>
      <c r="Q318" s="1"/>
      <c r="R318" s="1" t="s">
        <v>326</v>
      </c>
      <c r="S318" s="1"/>
      <c r="T318" s="1"/>
      <c r="U318" s="1" t="s">
        <v>355</v>
      </c>
      <c r="V318" s="1"/>
      <c r="W318" s="1"/>
      <c r="X318" s="1" t="s">
        <v>371</v>
      </c>
      <c r="Y318" s="1"/>
      <c r="Z318" s="1"/>
      <c r="AA318" s="1" t="s">
        <v>405</v>
      </c>
      <c r="AB318" s="1"/>
      <c r="AC318" s="1"/>
      <c r="AD318" s="1" t="s">
        <v>429</v>
      </c>
      <c r="AE318" s="1"/>
      <c r="AF318" s="1"/>
      <c r="AG318" s="1" t="s">
        <v>4</v>
      </c>
    </row>
    <row r="319" spans="1:33" ht="13.5">
      <c r="A319" s="13" t="s">
        <v>64</v>
      </c>
      <c r="B319" s="13" t="s">
        <v>22</v>
      </c>
      <c r="C319" s="11">
        <f>IF(SUM(D319:W319)&lt;20,80,80*1.5)</f>
        <v>120</v>
      </c>
      <c r="D319" s="13"/>
      <c r="E319" s="13"/>
      <c r="F319" s="13">
        <v>20</v>
      </c>
      <c r="G319" s="13"/>
      <c r="H319" s="13"/>
      <c r="I319" s="13">
        <v>80</v>
      </c>
      <c r="J319" s="13"/>
      <c r="K319" s="13"/>
      <c r="L319" s="13"/>
      <c r="M319" s="13"/>
      <c r="N319" s="13"/>
      <c r="O319" s="13"/>
      <c r="P319" s="13"/>
      <c r="Q319" s="13"/>
      <c r="R319" s="13">
        <v>20</v>
      </c>
      <c r="S319" s="13"/>
      <c r="T319" s="13"/>
      <c r="U319" s="13"/>
      <c r="V319" s="13"/>
      <c r="W319" s="13"/>
      <c r="X319" s="13">
        <v>80</v>
      </c>
      <c r="Y319" s="13"/>
      <c r="Z319" s="13"/>
      <c r="AA319" s="13">
        <v>20</v>
      </c>
      <c r="AB319" s="13"/>
      <c r="AC319" s="13"/>
      <c r="AD319" s="13">
        <v>80</v>
      </c>
      <c r="AE319" s="13"/>
      <c r="AF319" s="13"/>
      <c r="AG319" s="12">
        <f>SUM(300+AD319)</f>
        <v>380</v>
      </c>
    </row>
    <row r="320" spans="1:33" s="18" customFormat="1" ht="13.5">
      <c r="A320" s="18" t="s">
        <v>32</v>
      </c>
      <c r="B320" s="18" t="s">
        <v>22</v>
      </c>
      <c r="C320" s="16">
        <f>IF(SUM(D320:W320)&lt;20,100,100*1.5)</f>
        <v>150</v>
      </c>
      <c r="I320" s="18">
        <v>100</v>
      </c>
      <c r="O320" s="18">
        <v>100</v>
      </c>
      <c r="U320" s="18">
        <v>40</v>
      </c>
      <c r="X320" s="18">
        <v>20</v>
      </c>
      <c r="AA320" s="18">
        <v>40</v>
      </c>
      <c r="AD320" s="18">
        <v>40</v>
      </c>
      <c r="AG320" s="17">
        <f>SUM(300+AD320)</f>
        <v>340</v>
      </c>
    </row>
    <row r="321" spans="1:33" s="18" customFormat="1" ht="13.5">
      <c r="A321" s="18" t="s">
        <v>67</v>
      </c>
      <c r="B321" s="18" t="s">
        <v>36</v>
      </c>
      <c r="C321" s="16">
        <f>IF(SUM(D321:Z321)&lt;20,40,40*1.5)</f>
        <v>60</v>
      </c>
      <c r="U321" s="18">
        <v>80</v>
      </c>
      <c r="X321" s="18">
        <v>60</v>
      </c>
      <c r="AG321" s="15">
        <f aca="true" t="shared" si="10" ref="AG321:AG352">SUM(C321:AF321)</f>
        <v>200</v>
      </c>
    </row>
    <row r="322" spans="1:33" s="6" customFormat="1" ht="13.5">
      <c r="A322" s="6" t="s">
        <v>162</v>
      </c>
      <c r="B322" s="6" t="s">
        <v>22</v>
      </c>
      <c r="F322" s="6">
        <v>100</v>
      </c>
      <c r="I322" s="6">
        <v>40</v>
      </c>
      <c r="AA322" s="6">
        <v>20</v>
      </c>
      <c r="AD322" s="6">
        <v>20</v>
      </c>
      <c r="AG322" s="7">
        <f t="shared" si="10"/>
        <v>180</v>
      </c>
    </row>
    <row r="323" spans="1:33" s="6" customFormat="1" ht="13.5">
      <c r="A323" s="6" t="s">
        <v>311</v>
      </c>
      <c r="B323" s="6" t="s">
        <v>20</v>
      </c>
      <c r="C323" s="2"/>
      <c r="O323" s="6">
        <v>80</v>
      </c>
      <c r="R323" s="6">
        <v>100</v>
      </c>
      <c r="AG323" s="7">
        <f t="shared" si="10"/>
        <v>180</v>
      </c>
    </row>
    <row r="324" spans="1:33" s="6" customFormat="1" ht="13.5">
      <c r="A324" s="6" t="s">
        <v>231</v>
      </c>
      <c r="B324" s="6" t="s">
        <v>22</v>
      </c>
      <c r="I324" s="6">
        <v>20</v>
      </c>
      <c r="U324" s="6">
        <v>100</v>
      </c>
      <c r="X324" s="6">
        <v>60</v>
      </c>
      <c r="AG324" s="7">
        <f t="shared" si="10"/>
        <v>180</v>
      </c>
    </row>
    <row r="325" spans="1:33" s="6" customFormat="1" ht="13.5">
      <c r="A325" s="6" t="s">
        <v>163</v>
      </c>
      <c r="B325" s="6" t="s">
        <v>95</v>
      </c>
      <c r="F325" s="6">
        <v>80</v>
      </c>
      <c r="L325" s="6">
        <v>100</v>
      </c>
      <c r="AG325" s="7">
        <f t="shared" si="10"/>
        <v>180</v>
      </c>
    </row>
    <row r="326" spans="1:33" s="6" customFormat="1" ht="13.5">
      <c r="A326" s="6" t="s">
        <v>167</v>
      </c>
      <c r="B326" s="6" t="s">
        <v>19</v>
      </c>
      <c r="F326" s="6">
        <v>20</v>
      </c>
      <c r="X326" s="6">
        <v>40</v>
      </c>
      <c r="AD326" s="6">
        <v>100</v>
      </c>
      <c r="AG326" s="7">
        <f t="shared" si="10"/>
        <v>160</v>
      </c>
    </row>
    <row r="327" spans="1:33" s="6" customFormat="1" ht="13.5">
      <c r="A327" s="6" t="s">
        <v>343</v>
      </c>
      <c r="B327" s="6" t="s">
        <v>20</v>
      </c>
      <c r="R327" s="6">
        <v>40</v>
      </c>
      <c r="U327" s="6">
        <v>20</v>
      </c>
      <c r="X327" s="6">
        <v>20</v>
      </c>
      <c r="AD327" s="6">
        <v>60</v>
      </c>
      <c r="AG327" s="7">
        <f t="shared" si="10"/>
        <v>140</v>
      </c>
    </row>
    <row r="328" spans="1:33" s="6" customFormat="1" ht="13.5">
      <c r="A328" s="6" t="s">
        <v>230</v>
      </c>
      <c r="B328" s="6" t="s">
        <v>20</v>
      </c>
      <c r="I328" s="6">
        <v>20</v>
      </c>
      <c r="R328" s="6">
        <v>80</v>
      </c>
      <c r="U328" s="6">
        <v>20</v>
      </c>
      <c r="X328" s="6">
        <v>20</v>
      </c>
      <c r="AG328" s="7">
        <f t="shared" si="10"/>
        <v>140</v>
      </c>
    </row>
    <row r="329" spans="1:33" s="6" customFormat="1" ht="13.5">
      <c r="A329" s="9" t="s">
        <v>234</v>
      </c>
      <c r="B329" s="6" t="s">
        <v>20</v>
      </c>
      <c r="I329" s="6">
        <v>20</v>
      </c>
      <c r="O329" s="6">
        <v>20</v>
      </c>
      <c r="X329" s="6">
        <v>100</v>
      </c>
      <c r="AG329" s="7">
        <f t="shared" si="10"/>
        <v>140</v>
      </c>
    </row>
    <row r="330" spans="1:33" s="6" customFormat="1" ht="13.5">
      <c r="A330" s="6" t="s">
        <v>315</v>
      </c>
      <c r="B330" s="6" t="s">
        <v>22</v>
      </c>
      <c r="C330" s="2"/>
      <c r="O330" s="6">
        <v>60</v>
      </c>
      <c r="U330" s="6">
        <v>60</v>
      </c>
      <c r="AG330" s="7">
        <f t="shared" si="10"/>
        <v>120</v>
      </c>
    </row>
    <row r="331" spans="1:33" s="6" customFormat="1" ht="13.5">
      <c r="A331" s="6" t="s">
        <v>166</v>
      </c>
      <c r="B331" s="6" t="s">
        <v>19</v>
      </c>
      <c r="F331" s="6">
        <v>40</v>
      </c>
      <c r="L331" s="6">
        <v>20</v>
      </c>
      <c r="O331" s="6">
        <v>40</v>
      </c>
      <c r="AD331" s="6">
        <v>20</v>
      </c>
      <c r="AG331" s="7">
        <f t="shared" si="10"/>
        <v>120</v>
      </c>
    </row>
    <row r="332" spans="1:33" s="6" customFormat="1" ht="13.5">
      <c r="A332" s="6" t="s">
        <v>66</v>
      </c>
      <c r="B332" s="6" t="s">
        <v>22</v>
      </c>
      <c r="C332" s="2">
        <f>IF(SUM(D332:Z332)&lt;20,40,40*1.5)</f>
        <v>60</v>
      </c>
      <c r="O332" s="6">
        <v>40</v>
      </c>
      <c r="AG332" s="7">
        <f t="shared" si="10"/>
        <v>100</v>
      </c>
    </row>
    <row r="333" spans="1:33" s="6" customFormat="1" ht="13.5">
      <c r="A333" s="6" t="s">
        <v>344</v>
      </c>
      <c r="B333" s="6" t="s">
        <v>20</v>
      </c>
      <c r="I333" s="6">
        <v>60</v>
      </c>
      <c r="R333" s="6">
        <v>40</v>
      </c>
      <c r="AG333" s="7">
        <f t="shared" si="10"/>
        <v>100</v>
      </c>
    </row>
    <row r="334" spans="1:33" s="6" customFormat="1" ht="13.5">
      <c r="A334" s="6" t="s">
        <v>416</v>
      </c>
      <c r="B334" s="6" t="s">
        <v>22</v>
      </c>
      <c r="AA334" s="6">
        <v>100</v>
      </c>
      <c r="AG334" s="7">
        <f t="shared" si="10"/>
        <v>100</v>
      </c>
    </row>
    <row r="335" spans="1:33" s="6" customFormat="1" ht="13.5">
      <c r="A335" s="6" t="s">
        <v>33</v>
      </c>
      <c r="B335" s="6" t="s">
        <v>22</v>
      </c>
      <c r="C335" s="2">
        <v>90</v>
      </c>
      <c r="AG335" s="7">
        <f t="shared" si="10"/>
        <v>90</v>
      </c>
    </row>
    <row r="336" spans="1:33" s="6" customFormat="1" ht="13.5">
      <c r="A336" s="6" t="s">
        <v>255</v>
      </c>
      <c r="B336" s="6" t="s">
        <v>95</v>
      </c>
      <c r="C336" s="2"/>
      <c r="L336" s="6">
        <v>80</v>
      </c>
      <c r="AG336" s="7">
        <f t="shared" si="10"/>
        <v>80</v>
      </c>
    </row>
    <row r="337" spans="1:33" s="6" customFormat="1" ht="13.5">
      <c r="A337" s="6" t="s">
        <v>342</v>
      </c>
      <c r="B337" s="6" t="s">
        <v>20</v>
      </c>
      <c r="R337" s="6">
        <v>60</v>
      </c>
      <c r="X337" s="6">
        <v>20</v>
      </c>
      <c r="AG337" s="7">
        <f t="shared" si="10"/>
        <v>80</v>
      </c>
    </row>
    <row r="338" spans="1:33" s="6" customFormat="1" ht="13.5">
      <c r="A338" s="6" t="s">
        <v>417</v>
      </c>
      <c r="B338" s="6" t="s">
        <v>20</v>
      </c>
      <c r="AA338" s="6">
        <v>80</v>
      </c>
      <c r="AG338" s="7">
        <f t="shared" si="10"/>
        <v>80</v>
      </c>
    </row>
    <row r="339" spans="1:33" s="6" customFormat="1" ht="13.5">
      <c r="A339" s="6" t="s">
        <v>69</v>
      </c>
      <c r="B339" s="6" t="s">
        <v>22</v>
      </c>
      <c r="C339" s="2">
        <f>IF(SUM(D339:Z339)&lt;20,20,20*1.5)</f>
        <v>30</v>
      </c>
      <c r="I339" s="6">
        <v>40</v>
      </c>
      <c r="AG339" s="7">
        <f t="shared" si="10"/>
        <v>70</v>
      </c>
    </row>
    <row r="340" spans="1:33" s="6" customFormat="1" ht="13.5">
      <c r="A340" s="6" t="s">
        <v>256</v>
      </c>
      <c r="B340" s="6" t="s">
        <v>95</v>
      </c>
      <c r="L340" s="6">
        <v>60</v>
      </c>
      <c r="AG340" s="7">
        <f t="shared" si="10"/>
        <v>60</v>
      </c>
    </row>
    <row r="341" spans="1:33" s="6" customFormat="1" ht="13.5">
      <c r="A341" s="6" t="s">
        <v>295</v>
      </c>
      <c r="B341" s="6" t="s">
        <v>95</v>
      </c>
      <c r="L341" s="6">
        <v>60</v>
      </c>
      <c r="AG341" s="7">
        <f t="shared" si="10"/>
        <v>60</v>
      </c>
    </row>
    <row r="342" spans="1:33" s="6" customFormat="1" ht="13.5">
      <c r="A342" s="6" t="s">
        <v>164</v>
      </c>
      <c r="B342" s="6" t="s">
        <v>19</v>
      </c>
      <c r="F342" s="6">
        <v>60</v>
      </c>
      <c r="AG342" s="7">
        <f t="shared" si="10"/>
        <v>60</v>
      </c>
    </row>
    <row r="343" spans="1:33" s="6" customFormat="1" ht="13.5">
      <c r="A343" s="6" t="s">
        <v>322</v>
      </c>
      <c r="B343" s="6" t="s">
        <v>22</v>
      </c>
      <c r="C343" s="2"/>
      <c r="O343" s="6">
        <v>40</v>
      </c>
      <c r="U343" s="6">
        <v>20</v>
      </c>
      <c r="AG343" s="7">
        <f t="shared" si="10"/>
        <v>60</v>
      </c>
    </row>
    <row r="344" spans="1:33" s="6" customFormat="1" ht="13.5">
      <c r="A344" s="6" t="s">
        <v>232</v>
      </c>
      <c r="B344" s="6" t="s">
        <v>22</v>
      </c>
      <c r="I344" s="6">
        <v>20</v>
      </c>
      <c r="O344" s="6">
        <v>20</v>
      </c>
      <c r="U344" s="6">
        <v>20</v>
      </c>
      <c r="AG344" s="7">
        <f t="shared" si="10"/>
        <v>60</v>
      </c>
    </row>
    <row r="345" spans="1:33" s="6" customFormat="1" ht="13.5">
      <c r="A345" s="6" t="s">
        <v>366</v>
      </c>
      <c r="B345" s="6" t="s">
        <v>22</v>
      </c>
      <c r="U345" s="6">
        <v>40</v>
      </c>
      <c r="X345" s="6">
        <v>20</v>
      </c>
      <c r="AG345" s="7">
        <f t="shared" si="10"/>
        <v>60</v>
      </c>
    </row>
    <row r="346" spans="1:33" s="6" customFormat="1" ht="13.5">
      <c r="A346" s="6" t="s">
        <v>362</v>
      </c>
      <c r="B346" s="6" t="s">
        <v>20</v>
      </c>
      <c r="U346" s="6">
        <v>20</v>
      </c>
      <c r="X346" s="6">
        <v>40</v>
      </c>
      <c r="AG346" s="7">
        <f t="shared" si="10"/>
        <v>60</v>
      </c>
    </row>
    <row r="347" spans="1:33" s="6" customFormat="1" ht="13.5">
      <c r="A347" s="6" t="s">
        <v>418</v>
      </c>
      <c r="B347" s="6" t="s">
        <v>36</v>
      </c>
      <c r="AA347" s="6">
        <v>60</v>
      </c>
      <c r="AG347" s="7">
        <f t="shared" si="10"/>
        <v>60</v>
      </c>
    </row>
    <row r="348" spans="1:33" s="6" customFormat="1" ht="13.5">
      <c r="A348" s="6" t="s">
        <v>447</v>
      </c>
      <c r="B348" s="6" t="s">
        <v>22</v>
      </c>
      <c r="AD348" s="6">
        <v>60</v>
      </c>
      <c r="AG348" s="7">
        <f t="shared" si="10"/>
        <v>60</v>
      </c>
    </row>
    <row r="349" spans="1:33" s="6" customFormat="1" ht="13.5">
      <c r="A349" s="6" t="s">
        <v>398</v>
      </c>
      <c r="B349" s="6" t="s">
        <v>20</v>
      </c>
      <c r="C349" s="2"/>
      <c r="X349" s="6">
        <v>40</v>
      </c>
      <c r="AG349" s="7">
        <f t="shared" si="10"/>
        <v>40</v>
      </c>
    </row>
    <row r="350" spans="1:33" s="6" customFormat="1" ht="13.5">
      <c r="A350" s="6" t="s">
        <v>365</v>
      </c>
      <c r="B350" s="6" t="s">
        <v>20</v>
      </c>
      <c r="C350" s="2"/>
      <c r="U350" s="6">
        <v>40</v>
      </c>
      <c r="AG350" s="7">
        <f t="shared" si="10"/>
        <v>40</v>
      </c>
    </row>
    <row r="351" spans="1:33" s="6" customFormat="1" ht="13.5">
      <c r="A351" s="6" t="s">
        <v>296</v>
      </c>
      <c r="B351" s="6" t="s">
        <v>95</v>
      </c>
      <c r="L351" s="6">
        <v>40</v>
      </c>
      <c r="AG351" s="7">
        <f t="shared" si="10"/>
        <v>40</v>
      </c>
    </row>
    <row r="352" spans="1:33" s="6" customFormat="1" ht="13.5">
      <c r="A352" s="6" t="s">
        <v>297</v>
      </c>
      <c r="B352" s="6" t="s">
        <v>95</v>
      </c>
      <c r="L352" s="6">
        <v>40</v>
      </c>
      <c r="AG352" s="7">
        <f t="shared" si="10"/>
        <v>40</v>
      </c>
    </row>
    <row r="353" spans="1:33" s="6" customFormat="1" ht="13.5">
      <c r="A353" s="6" t="s">
        <v>257</v>
      </c>
      <c r="B353" s="6" t="s">
        <v>95</v>
      </c>
      <c r="L353" s="6">
        <v>40</v>
      </c>
      <c r="AG353" s="7">
        <f aca="true" t="shared" si="11" ref="AG353:AG384">SUM(C353:AF353)</f>
        <v>40</v>
      </c>
    </row>
    <row r="354" spans="1:33" s="6" customFormat="1" ht="13.5">
      <c r="A354" s="6" t="s">
        <v>165</v>
      </c>
      <c r="B354" s="6" t="s">
        <v>19</v>
      </c>
      <c r="F354" s="6">
        <v>40</v>
      </c>
      <c r="AG354" s="7">
        <f t="shared" si="11"/>
        <v>40</v>
      </c>
    </row>
    <row r="355" spans="1:33" s="6" customFormat="1" ht="13.5">
      <c r="A355" s="6" t="s">
        <v>65</v>
      </c>
      <c r="B355" s="6" t="s">
        <v>22</v>
      </c>
      <c r="C355" s="7">
        <f>IF(SUM(D355:Z355)&lt;20,40,40*1.5)</f>
        <v>40</v>
      </c>
      <c r="AG355" s="7">
        <f t="shared" si="11"/>
        <v>40</v>
      </c>
    </row>
    <row r="356" spans="1:33" s="6" customFormat="1" ht="13.5">
      <c r="A356" s="6" t="s">
        <v>229</v>
      </c>
      <c r="B356" s="6" t="s">
        <v>20</v>
      </c>
      <c r="I356" s="6">
        <v>40</v>
      </c>
      <c r="AG356" s="7">
        <f t="shared" si="11"/>
        <v>40</v>
      </c>
    </row>
    <row r="357" spans="1:33" ht="13.5">
      <c r="A357" s="6" t="s">
        <v>345</v>
      </c>
      <c r="B357" t="s">
        <v>20</v>
      </c>
      <c r="R357" s="6">
        <v>20</v>
      </c>
      <c r="X357" s="6">
        <v>20</v>
      </c>
      <c r="AG357" s="7">
        <f t="shared" si="11"/>
        <v>40</v>
      </c>
    </row>
    <row r="358" spans="1:33" s="6" customFormat="1" ht="13.5">
      <c r="A358" s="6" t="s">
        <v>419</v>
      </c>
      <c r="B358" s="6" t="s">
        <v>22</v>
      </c>
      <c r="AA358" s="6">
        <v>40</v>
      </c>
      <c r="AG358" s="7">
        <f t="shared" si="11"/>
        <v>40</v>
      </c>
    </row>
    <row r="359" spans="1:33" ht="13.5">
      <c r="A359" t="s">
        <v>448</v>
      </c>
      <c r="B359" t="s">
        <v>22</v>
      </c>
      <c r="AD359" s="6">
        <v>40</v>
      </c>
      <c r="AG359" s="7">
        <f t="shared" si="11"/>
        <v>40</v>
      </c>
    </row>
    <row r="360" spans="1:33" ht="13.5">
      <c r="A360" t="s">
        <v>449</v>
      </c>
      <c r="B360" t="s">
        <v>22</v>
      </c>
      <c r="AD360" s="6">
        <v>40</v>
      </c>
      <c r="AG360" s="7">
        <f t="shared" si="11"/>
        <v>40</v>
      </c>
    </row>
    <row r="361" spans="1:33" ht="13.5">
      <c r="A361" s="6" t="s">
        <v>399</v>
      </c>
      <c r="B361" t="s">
        <v>20</v>
      </c>
      <c r="X361" s="6">
        <v>20</v>
      </c>
      <c r="AG361" s="7">
        <f t="shared" si="11"/>
        <v>20</v>
      </c>
    </row>
    <row r="362" spans="1:33" ht="13.5">
      <c r="A362" s="6" t="s">
        <v>312</v>
      </c>
      <c r="B362" t="s">
        <v>22</v>
      </c>
      <c r="C362" s="2"/>
      <c r="O362" s="6">
        <v>20</v>
      </c>
      <c r="AG362" s="7">
        <f t="shared" si="11"/>
        <v>20</v>
      </c>
    </row>
    <row r="363" spans="1:33" s="6" customFormat="1" ht="13.5">
      <c r="A363" s="6" t="s">
        <v>317</v>
      </c>
      <c r="B363" s="6" t="s">
        <v>22</v>
      </c>
      <c r="C363" s="2"/>
      <c r="O363" s="6">
        <v>20</v>
      </c>
      <c r="AG363" s="7">
        <f t="shared" si="11"/>
        <v>20</v>
      </c>
    </row>
    <row r="364" spans="1:33" ht="13.5">
      <c r="A364" s="6" t="s">
        <v>316</v>
      </c>
      <c r="B364" t="s">
        <v>22</v>
      </c>
      <c r="C364" s="2"/>
      <c r="O364" s="6">
        <v>20</v>
      </c>
      <c r="AG364" s="7">
        <f t="shared" si="11"/>
        <v>20</v>
      </c>
    </row>
    <row r="365" spans="1:33" ht="13.5">
      <c r="A365" t="s">
        <v>298</v>
      </c>
      <c r="B365" t="s">
        <v>95</v>
      </c>
      <c r="L365" s="6">
        <v>20</v>
      </c>
      <c r="AG365" s="7">
        <f t="shared" si="11"/>
        <v>20</v>
      </c>
    </row>
    <row r="366" spans="1:33" ht="13.5">
      <c r="A366" t="s">
        <v>299</v>
      </c>
      <c r="B366" t="s">
        <v>95</v>
      </c>
      <c r="L366" s="6">
        <v>20</v>
      </c>
      <c r="AG366" s="7">
        <f t="shared" si="11"/>
        <v>20</v>
      </c>
    </row>
    <row r="367" spans="1:33" ht="13.5">
      <c r="A367" t="s">
        <v>300</v>
      </c>
      <c r="B367" t="s">
        <v>95</v>
      </c>
      <c r="L367" s="6">
        <v>20</v>
      </c>
      <c r="AG367" s="7">
        <f t="shared" si="11"/>
        <v>20</v>
      </c>
    </row>
    <row r="368" spans="1:33" ht="13.5">
      <c r="A368" s="6" t="s">
        <v>301</v>
      </c>
      <c r="B368" t="s">
        <v>95</v>
      </c>
      <c r="L368" s="6">
        <v>20</v>
      </c>
      <c r="AG368" s="7">
        <f t="shared" si="11"/>
        <v>20</v>
      </c>
    </row>
    <row r="369" spans="1:33" s="6" customFormat="1" ht="13.5">
      <c r="A369" s="6" t="s">
        <v>302</v>
      </c>
      <c r="B369" s="6" t="s">
        <v>95</v>
      </c>
      <c r="L369" s="6">
        <v>20</v>
      </c>
      <c r="AG369" s="7">
        <f t="shared" si="11"/>
        <v>20</v>
      </c>
    </row>
    <row r="370" spans="1:33" s="6" customFormat="1" ht="13.5">
      <c r="A370" s="6" t="s">
        <v>354</v>
      </c>
      <c r="B370" s="6" t="s">
        <v>95</v>
      </c>
      <c r="L370" s="6">
        <v>20</v>
      </c>
      <c r="AG370" s="7">
        <f t="shared" si="11"/>
        <v>20</v>
      </c>
    </row>
    <row r="371" spans="1:33" s="6" customFormat="1" ht="13.5">
      <c r="A371" s="9" t="s">
        <v>233</v>
      </c>
      <c r="B371" s="6" t="s">
        <v>20</v>
      </c>
      <c r="I371" s="6">
        <v>20</v>
      </c>
      <c r="AG371" s="7">
        <f t="shared" si="11"/>
        <v>20</v>
      </c>
    </row>
    <row r="372" spans="1:33" s="6" customFormat="1" ht="13.5">
      <c r="A372" s="6" t="s">
        <v>26</v>
      </c>
      <c r="B372" s="6" t="s">
        <v>20</v>
      </c>
      <c r="I372" s="6">
        <v>20</v>
      </c>
      <c r="AG372" s="7">
        <f t="shared" si="11"/>
        <v>20</v>
      </c>
    </row>
    <row r="373" spans="1:33" s="6" customFormat="1" ht="13.5">
      <c r="A373" s="6" t="s">
        <v>168</v>
      </c>
      <c r="B373" s="6" t="s">
        <v>19</v>
      </c>
      <c r="F373" s="6">
        <v>20</v>
      </c>
      <c r="AG373" s="7">
        <f t="shared" si="11"/>
        <v>20</v>
      </c>
    </row>
    <row r="374" spans="1:33" s="6" customFormat="1" ht="13.5">
      <c r="A374" s="6" t="s">
        <v>169</v>
      </c>
      <c r="B374" s="6" t="s">
        <v>19</v>
      </c>
      <c r="F374" s="6">
        <v>20</v>
      </c>
      <c r="AG374" s="7">
        <f t="shared" si="11"/>
        <v>20</v>
      </c>
    </row>
    <row r="375" spans="1:33" s="6" customFormat="1" ht="13.5">
      <c r="A375" s="6" t="s">
        <v>170</v>
      </c>
      <c r="B375" s="6" t="s">
        <v>22</v>
      </c>
      <c r="F375" s="6">
        <v>20</v>
      </c>
      <c r="AG375" s="7">
        <f t="shared" si="11"/>
        <v>20</v>
      </c>
    </row>
    <row r="376" spans="1:33" s="6" customFormat="1" ht="13.5">
      <c r="A376" s="6" t="s">
        <v>68</v>
      </c>
      <c r="B376" s="6" t="s">
        <v>22</v>
      </c>
      <c r="C376" s="7">
        <f>IF(SUM(D376:Z376)&lt;20,20,20*1.5)</f>
        <v>20</v>
      </c>
      <c r="AG376" s="7">
        <f t="shared" si="11"/>
        <v>20</v>
      </c>
    </row>
    <row r="377" spans="1:33" s="6" customFormat="1" ht="13.5">
      <c r="A377" s="6" t="s">
        <v>70</v>
      </c>
      <c r="B377" s="6" t="s">
        <v>22</v>
      </c>
      <c r="C377" s="7">
        <f>IF(SUM(D377:Z377)&lt;20,20,20*1.5)</f>
        <v>20</v>
      </c>
      <c r="AG377" s="7">
        <f t="shared" si="11"/>
        <v>20</v>
      </c>
    </row>
    <row r="378" spans="1:33" s="6" customFormat="1" ht="13.5">
      <c r="A378" s="6" t="s">
        <v>71</v>
      </c>
      <c r="B378" s="6" t="s">
        <v>22</v>
      </c>
      <c r="C378" s="7">
        <f>IF(SUM(D378:Z378)&lt;20,20,20*1.5)</f>
        <v>20</v>
      </c>
      <c r="AG378" s="7">
        <f t="shared" si="11"/>
        <v>20</v>
      </c>
    </row>
    <row r="379" spans="1:33" s="6" customFormat="1" ht="13.5">
      <c r="A379" s="6" t="s">
        <v>72</v>
      </c>
      <c r="B379" s="6" t="s">
        <v>36</v>
      </c>
      <c r="C379" s="7">
        <f>IF(SUM(D379:Z379)&lt;20,20,20*1.5)</f>
        <v>20</v>
      </c>
      <c r="AG379" s="7">
        <f t="shared" si="11"/>
        <v>20</v>
      </c>
    </row>
    <row r="380" spans="1:33" s="6" customFormat="1" ht="13.5">
      <c r="A380" s="6" t="s">
        <v>346</v>
      </c>
      <c r="B380" s="6" t="s">
        <v>20</v>
      </c>
      <c r="R380" s="6">
        <v>20</v>
      </c>
      <c r="AG380" s="7">
        <f t="shared" si="11"/>
        <v>20</v>
      </c>
    </row>
    <row r="381" spans="1:33" s="6" customFormat="1" ht="13.5">
      <c r="A381" s="6" t="s">
        <v>347</v>
      </c>
      <c r="B381" s="6" t="s">
        <v>22</v>
      </c>
      <c r="R381" s="6">
        <v>20</v>
      </c>
      <c r="AG381" s="7">
        <f t="shared" si="11"/>
        <v>20</v>
      </c>
    </row>
    <row r="382" spans="1:33" s="6" customFormat="1" ht="13.5">
      <c r="A382" s="6" t="s">
        <v>420</v>
      </c>
      <c r="B382" s="6" t="s">
        <v>22</v>
      </c>
      <c r="AA382" s="6">
        <v>20</v>
      </c>
      <c r="AG382" s="7">
        <f t="shared" si="11"/>
        <v>20</v>
      </c>
    </row>
    <row r="383" spans="1:33" s="6" customFormat="1" ht="13.5">
      <c r="A383" s="6" t="s">
        <v>421</v>
      </c>
      <c r="B383" s="6" t="s">
        <v>22</v>
      </c>
      <c r="AA383" s="6">
        <v>20</v>
      </c>
      <c r="AG383" s="7">
        <f t="shared" si="11"/>
        <v>20</v>
      </c>
    </row>
    <row r="384" spans="1:33" s="6" customFormat="1" ht="13.5">
      <c r="A384" s="6" t="s">
        <v>422</v>
      </c>
      <c r="B384" s="6" t="s">
        <v>22</v>
      </c>
      <c r="AA384" s="6">
        <v>20</v>
      </c>
      <c r="AG384" s="7">
        <f t="shared" si="11"/>
        <v>20</v>
      </c>
    </row>
    <row r="385" spans="1:33" s="6" customFormat="1" ht="13.5">
      <c r="A385" s="6" t="s">
        <v>450</v>
      </c>
      <c r="B385" s="6" t="s">
        <v>22</v>
      </c>
      <c r="AD385" s="6">
        <v>20</v>
      </c>
      <c r="AG385" s="7">
        <f aca="true" t="shared" si="12" ref="AG385:AG390">SUM(C385:AF385)</f>
        <v>20</v>
      </c>
    </row>
    <row r="386" spans="1:33" s="6" customFormat="1" ht="13.5">
      <c r="A386" s="6" t="s">
        <v>451</v>
      </c>
      <c r="B386" s="6" t="s">
        <v>22</v>
      </c>
      <c r="AD386" s="6">
        <v>20</v>
      </c>
      <c r="AG386" s="7">
        <f t="shared" si="12"/>
        <v>20</v>
      </c>
    </row>
    <row r="387" spans="1:33" s="6" customFormat="1" ht="13.5">
      <c r="A387" s="6" t="s">
        <v>452</v>
      </c>
      <c r="B387" s="6" t="s">
        <v>22</v>
      </c>
      <c r="AD387" s="6">
        <v>20</v>
      </c>
      <c r="AG387" s="7">
        <f t="shared" si="12"/>
        <v>20</v>
      </c>
    </row>
    <row r="388" spans="1:33" s="6" customFormat="1" ht="13.5">
      <c r="A388" s="6" t="s">
        <v>453</v>
      </c>
      <c r="B388" s="6" t="s">
        <v>22</v>
      </c>
      <c r="AD388" s="6">
        <v>20</v>
      </c>
      <c r="AG388" s="7">
        <f t="shared" si="12"/>
        <v>20</v>
      </c>
    </row>
    <row r="389" spans="1:33" s="6" customFormat="1" ht="13.5">
      <c r="A389" s="6" t="s">
        <v>454</v>
      </c>
      <c r="B389" s="6" t="s">
        <v>22</v>
      </c>
      <c r="AD389" s="6">
        <v>20</v>
      </c>
      <c r="AG389" s="7">
        <f t="shared" si="12"/>
        <v>20</v>
      </c>
    </row>
    <row r="390" s="6" customFormat="1" ht="13.5">
      <c r="AG390" s="7">
        <f t="shared" si="12"/>
        <v>0</v>
      </c>
    </row>
    <row r="391" spans="1:33" ht="13.5">
      <c r="A391" s="1" t="s">
        <v>14</v>
      </c>
      <c r="B391" s="1" t="s">
        <v>17</v>
      </c>
      <c r="C391" s="1" t="s">
        <v>42</v>
      </c>
      <c r="D391" s="1"/>
      <c r="E391" s="1"/>
      <c r="F391" s="1" t="s">
        <v>84</v>
      </c>
      <c r="G391" s="1"/>
      <c r="H391" s="1"/>
      <c r="I391" s="1" t="s">
        <v>194</v>
      </c>
      <c r="J391" s="1"/>
      <c r="K391" s="1"/>
      <c r="L391" s="1" t="s">
        <v>244</v>
      </c>
      <c r="M391" s="1"/>
      <c r="N391" s="1"/>
      <c r="O391" s="1" t="s">
        <v>303</v>
      </c>
      <c r="P391" s="1"/>
      <c r="Q391" s="1"/>
      <c r="R391" s="1" t="s">
        <v>326</v>
      </c>
      <c r="S391" s="1"/>
      <c r="T391" s="1"/>
      <c r="U391" s="1" t="s">
        <v>355</v>
      </c>
      <c r="V391" s="1"/>
      <c r="W391" s="1"/>
      <c r="X391" s="1" t="s">
        <v>371</v>
      </c>
      <c r="Y391" s="1"/>
      <c r="Z391" s="1"/>
      <c r="AA391" s="1" t="s">
        <v>405</v>
      </c>
      <c r="AB391" s="1"/>
      <c r="AC391" s="1"/>
      <c r="AD391" s="1" t="s">
        <v>429</v>
      </c>
      <c r="AE391" s="1"/>
      <c r="AF391" s="1"/>
      <c r="AG391" s="1" t="s">
        <v>4</v>
      </c>
    </row>
    <row r="392" spans="1:33" s="14" customFormat="1" ht="13.5">
      <c r="A392" s="10" t="s">
        <v>74</v>
      </c>
      <c r="B392" s="10" t="s">
        <v>36</v>
      </c>
      <c r="C392" s="11">
        <f>IF(SUM(D392:Z392)&lt;20,60,60*1.5)</f>
        <v>90</v>
      </c>
      <c r="D392" s="13"/>
      <c r="E392" s="13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>
        <v>40</v>
      </c>
      <c r="S392" s="10"/>
      <c r="T392" s="10"/>
      <c r="U392" s="10">
        <v>20</v>
      </c>
      <c r="V392" s="10"/>
      <c r="W392" s="10"/>
      <c r="X392" s="10">
        <v>60</v>
      </c>
      <c r="Y392" s="10"/>
      <c r="Z392" s="10"/>
      <c r="AA392" s="10">
        <v>100</v>
      </c>
      <c r="AB392" s="10"/>
      <c r="AC392" s="10"/>
      <c r="AD392" s="10">
        <v>80</v>
      </c>
      <c r="AE392" s="10"/>
      <c r="AF392" s="10"/>
      <c r="AG392" s="12">
        <f>SUM(300+AD392)</f>
        <v>380</v>
      </c>
    </row>
    <row r="393" spans="1:33" s="7" customFormat="1" ht="13.5">
      <c r="A393" s="15" t="s">
        <v>40</v>
      </c>
      <c r="B393" s="15" t="s">
        <v>22</v>
      </c>
      <c r="C393" s="16">
        <f>IF(SUM(D393:Z393)&lt;20,40,40*1.5)</f>
        <v>60</v>
      </c>
      <c r="D393" s="18"/>
      <c r="E393" s="18"/>
      <c r="F393" s="15"/>
      <c r="G393" s="15"/>
      <c r="H393" s="15"/>
      <c r="I393" s="15">
        <v>100</v>
      </c>
      <c r="J393" s="15"/>
      <c r="K393" s="15"/>
      <c r="L393" s="15"/>
      <c r="M393" s="15"/>
      <c r="N393" s="15"/>
      <c r="O393" s="15"/>
      <c r="P393" s="15"/>
      <c r="Q393" s="15"/>
      <c r="R393" s="15">
        <v>40</v>
      </c>
      <c r="S393" s="15"/>
      <c r="T393" s="15"/>
      <c r="U393" s="15">
        <v>60</v>
      </c>
      <c r="V393" s="15"/>
      <c r="W393" s="15"/>
      <c r="X393" s="15"/>
      <c r="Y393" s="15"/>
      <c r="Z393" s="15"/>
      <c r="AA393" s="15">
        <v>20</v>
      </c>
      <c r="AB393" s="15"/>
      <c r="AC393" s="15"/>
      <c r="AD393" s="15">
        <v>60</v>
      </c>
      <c r="AE393" s="15"/>
      <c r="AF393" s="15"/>
      <c r="AG393" s="15">
        <f>SUM(C393:AF393)</f>
        <v>340</v>
      </c>
    </row>
    <row r="394" spans="1:33" s="7" customFormat="1" ht="13.5">
      <c r="A394" s="15" t="s">
        <v>173</v>
      </c>
      <c r="B394" s="15" t="s">
        <v>19</v>
      </c>
      <c r="C394" s="15"/>
      <c r="D394" s="18"/>
      <c r="E394" s="18"/>
      <c r="F394" s="15">
        <v>60</v>
      </c>
      <c r="G394" s="15"/>
      <c r="H394" s="15"/>
      <c r="I394" s="15"/>
      <c r="J394" s="15"/>
      <c r="K394" s="15"/>
      <c r="L394" s="15"/>
      <c r="M394" s="15"/>
      <c r="N394" s="15"/>
      <c r="O394" s="15">
        <v>80</v>
      </c>
      <c r="P394" s="15"/>
      <c r="Q394" s="15"/>
      <c r="R394" s="15"/>
      <c r="S394" s="15"/>
      <c r="T394" s="15"/>
      <c r="U394" s="15">
        <v>100</v>
      </c>
      <c r="V394" s="15"/>
      <c r="W394" s="15"/>
      <c r="X394" s="15">
        <v>20</v>
      </c>
      <c r="Y394" s="15"/>
      <c r="Z394" s="15"/>
      <c r="AA394" s="15">
        <v>80</v>
      </c>
      <c r="AB394" s="15"/>
      <c r="AC394" s="15"/>
      <c r="AD394" s="15">
        <v>40</v>
      </c>
      <c r="AE394" s="15"/>
      <c r="AF394" s="15"/>
      <c r="AG394" s="17">
        <f>SUM(300+AD394)</f>
        <v>340</v>
      </c>
    </row>
    <row r="395" spans="1:33" s="7" customFormat="1" ht="13.5">
      <c r="A395" s="15" t="s">
        <v>35</v>
      </c>
      <c r="B395" s="15" t="s">
        <v>20</v>
      </c>
      <c r="C395" s="16">
        <f>IF(SUM(D395:Z395)&lt;20,60,60*1.5)</f>
        <v>90</v>
      </c>
      <c r="D395" s="18"/>
      <c r="E395" s="18"/>
      <c r="F395" s="15">
        <v>20</v>
      </c>
      <c r="G395" s="15"/>
      <c r="H395" s="15"/>
      <c r="I395" s="15">
        <v>80</v>
      </c>
      <c r="J395" s="15"/>
      <c r="K395" s="15"/>
      <c r="L395" s="15">
        <v>40</v>
      </c>
      <c r="M395" s="15"/>
      <c r="N395" s="15"/>
      <c r="O395" s="15"/>
      <c r="P395" s="15"/>
      <c r="Q395" s="15"/>
      <c r="R395" s="15"/>
      <c r="S395" s="15"/>
      <c r="T395" s="15"/>
      <c r="U395" s="15">
        <v>40</v>
      </c>
      <c r="V395" s="15"/>
      <c r="W395" s="15"/>
      <c r="X395" s="15">
        <v>20</v>
      </c>
      <c r="Y395" s="15"/>
      <c r="Z395" s="15"/>
      <c r="AA395" s="15"/>
      <c r="AB395" s="15"/>
      <c r="AC395" s="15"/>
      <c r="AD395" s="15">
        <v>20</v>
      </c>
      <c r="AE395" s="15"/>
      <c r="AF395" s="15"/>
      <c r="AG395" s="15">
        <f>SUM(C395:AF395)</f>
        <v>310</v>
      </c>
    </row>
    <row r="396" spans="1:33" s="7" customFormat="1" ht="13.5">
      <c r="A396" s="15" t="s">
        <v>34</v>
      </c>
      <c r="B396" s="15" t="s">
        <v>20</v>
      </c>
      <c r="C396" s="16">
        <f>IF(SUM(D396:Z396)&lt;20,100,100*1.5)</f>
        <v>150</v>
      </c>
      <c r="D396" s="15"/>
      <c r="E396" s="15"/>
      <c r="F396" s="15"/>
      <c r="G396" s="15"/>
      <c r="H396" s="15"/>
      <c r="I396" s="15">
        <v>20</v>
      </c>
      <c r="J396" s="15"/>
      <c r="K396" s="15"/>
      <c r="L396" s="15"/>
      <c r="M396" s="15"/>
      <c r="N396" s="15"/>
      <c r="O396" s="15">
        <v>20</v>
      </c>
      <c r="P396" s="15"/>
      <c r="Q396" s="15"/>
      <c r="R396" s="15">
        <v>80</v>
      </c>
      <c r="S396" s="15"/>
      <c r="T396" s="15"/>
      <c r="U396" s="15">
        <v>20</v>
      </c>
      <c r="V396" s="15"/>
      <c r="W396" s="15"/>
      <c r="X396" s="15"/>
      <c r="Y396" s="15"/>
      <c r="Z396" s="15"/>
      <c r="AA396" s="15">
        <v>40</v>
      </c>
      <c r="AB396" s="15"/>
      <c r="AC396" s="15"/>
      <c r="AD396" s="15"/>
      <c r="AE396" s="15"/>
      <c r="AF396" s="15"/>
      <c r="AG396" s="17">
        <f>SUM(300+AD396)</f>
        <v>300</v>
      </c>
    </row>
    <row r="397" spans="1:33" s="7" customFormat="1" ht="13.5">
      <c r="A397" s="15" t="s">
        <v>177</v>
      </c>
      <c r="B397" s="15" t="s">
        <v>19</v>
      </c>
      <c r="C397" s="15"/>
      <c r="D397" s="18"/>
      <c r="E397" s="18"/>
      <c r="F397" s="15">
        <v>40</v>
      </c>
      <c r="G397" s="15"/>
      <c r="H397" s="15"/>
      <c r="I397" s="15"/>
      <c r="J397" s="15"/>
      <c r="K397" s="15"/>
      <c r="L397" s="15"/>
      <c r="M397" s="15"/>
      <c r="N397" s="15"/>
      <c r="O397" s="15">
        <v>100</v>
      </c>
      <c r="P397" s="15"/>
      <c r="Q397" s="15"/>
      <c r="R397" s="15">
        <v>20</v>
      </c>
      <c r="S397" s="15"/>
      <c r="T397" s="15"/>
      <c r="U397" s="15">
        <v>60</v>
      </c>
      <c r="V397" s="15"/>
      <c r="W397" s="15"/>
      <c r="X397" s="15">
        <v>40</v>
      </c>
      <c r="Y397" s="15"/>
      <c r="Z397" s="15"/>
      <c r="AA397" s="15"/>
      <c r="AB397" s="15"/>
      <c r="AC397" s="15"/>
      <c r="AD397" s="15"/>
      <c r="AE397" s="15"/>
      <c r="AF397" s="15"/>
      <c r="AG397" s="15">
        <f aca="true" t="shared" si="13" ref="AG397:AG442">SUM(C397:AF397)</f>
        <v>260</v>
      </c>
    </row>
    <row r="398" spans="1:33" s="14" customFormat="1" ht="13.5">
      <c r="A398" s="15" t="s">
        <v>236</v>
      </c>
      <c r="B398" s="18" t="s">
        <v>20</v>
      </c>
      <c r="C398" s="16">
        <f>IF(SUM(D398:Z398)&lt;20,20,20*1.5)</f>
        <v>30</v>
      </c>
      <c r="D398" s="18"/>
      <c r="E398" s="18"/>
      <c r="F398" s="18"/>
      <c r="G398" s="18"/>
      <c r="H398" s="18"/>
      <c r="I398" s="18">
        <v>40</v>
      </c>
      <c r="J398" s="18"/>
      <c r="K398" s="18"/>
      <c r="L398" s="18"/>
      <c r="M398" s="18"/>
      <c r="N398" s="18"/>
      <c r="O398" s="18">
        <v>40</v>
      </c>
      <c r="P398" s="18"/>
      <c r="Q398" s="18"/>
      <c r="R398" s="18">
        <v>20</v>
      </c>
      <c r="S398" s="18"/>
      <c r="T398" s="18"/>
      <c r="U398" s="15">
        <v>20</v>
      </c>
      <c r="V398" s="18"/>
      <c r="W398" s="18"/>
      <c r="X398" s="15">
        <v>40</v>
      </c>
      <c r="Y398" s="18"/>
      <c r="Z398" s="18"/>
      <c r="AA398" s="15">
        <v>20</v>
      </c>
      <c r="AB398" s="18"/>
      <c r="AC398" s="18"/>
      <c r="AD398" s="18"/>
      <c r="AE398" s="18"/>
      <c r="AF398" s="18"/>
      <c r="AG398" s="15">
        <f t="shared" si="13"/>
        <v>210</v>
      </c>
    </row>
    <row r="399" spans="1:33" s="7" customFormat="1" ht="13.5">
      <c r="A399" s="7" t="s">
        <v>76</v>
      </c>
      <c r="B399" s="6" t="s">
        <v>36</v>
      </c>
      <c r="C399" s="2">
        <v>60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>
        <v>100</v>
      </c>
      <c r="AE399" s="6"/>
      <c r="AF399" s="6"/>
      <c r="AG399" s="7">
        <f>SUM(C399:AF399)</f>
        <v>160</v>
      </c>
    </row>
    <row r="400" spans="1:33" s="7" customFormat="1" ht="13.5">
      <c r="A400" s="7" t="s">
        <v>174</v>
      </c>
      <c r="B400" s="7" t="s">
        <v>19</v>
      </c>
      <c r="D400" s="6"/>
      <c r="E400" s="6"/>
      <c r="F400" s="7">
        <v>60</v>
      </c>
      <c r="X400" s="7">
        <v>100</v>
      </c>
      <c r="AG400" s="7">
        <f t="shared" si="13"/>
        <v>160</v>
      </c>
    </row>
    <row r="401" spans="1:33" s="7" customFormat="1" ht="13.5">
      <c r="A401" s="7" t="s">
        <v>77</v>
      </c>
      <c r="B401" s="6" t="s">
        <v>22</v>
      </c>
      <c r="C401" s="2">
        <f>IF(SUM(D401:Z401)&lt;20,20,20*1.5)</f>
        <v>30</v>
      </c>
      <c r="D401" s="6"/>
      <c r="E401" s="6"/>
      <c r="F401" s="6"/>
      <c r="G401" s="6"/>
      <c r="H401" s="6"/>
      <c r="I401" s="6">
        <v>40</v>
      </c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>
        <v>20</v>
      </c>
      <c r="V401" s="6"/>
      <c r="W401" s="6"/>
      <c r="X401" s="6">
        <v>20</v>
      </c>
      <c r="Y401" s="6"/>
      <c r="Z401" s="6"/>
      <c r="AA401" s="6"/>
      <c r="AB401" s="6"/>
      <c r="AC401" s="6"/>
      <c r="AD401" s="6">
        <v>40</v>
      </c>
      <c r="AE401" s="6"/>
      <c r="AF401" s="6"/>
      <c r="AG401" s="7">
        <f t="shared" si="13"/>
        <v>150</v>
      </c>
    </row>
    <row r="402" spans="1:33" s="7" customFormat="1" ht="13.5">
      <c r="A402" s="7" t="s">
        <v>73</v>
      </c>
      <c r="B402" s="7" t="s">
        <v>36</v>
      </c>
      <c r="C402" s="2">
        <f>IF(SUM(D402:Z402)&lt;20,80,80*1.5)</f>
        <v>120</v>
      </c>
      <c r="U402" s="7">
        <v>20</v>
      </c>
      <c r="AG402" s="7">
        <f t="shared" si="13"/>
        <v>140</v>
      </c>
    </row>
    <row r="403" spans="1:33" s="7" customFormat="1" ht="13.5">
      <c r="A403" s="7" t="s">
        <v>235</v>
      </c>
      <c r="B403" s="7" t="s">
        <v>20</v>
      </c>
      <c r="D403" s="6"/>
      <c r="E403" s="6"/>
      <c r="I403" s="7">
        <v>60</v>
      </c>
      <c r="L403" s="7">
        <v>40</v>
      </c>
      <c r="U403" s="7">
        <v>20</v>
      </c>
      <c r="AG403" s="7">
        <f t="shared" si="13"/>
        <v>120</v>
      </c>
    </row>
    <row r="404" spans="1:33" ht="13.5">
      <c r="A404" s="7" t="s">
        <v>171</v>
      </c>
      <c r="B404" s="7" t="s">
        <v>20</v>
      </c>
      <c r="C404" s="7"/>
      <c r="F404" s="7">
        <v>100</v>
      </c>
      <c r="G404" s="7"/>
      <c r="H404" s="7"/>
      <c r="I404" s="7">
        <v>20</v>
      </c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>
        <f t="shared" si="13"/>
        <v>120</v>
      </c>
    </row>
    <row r="405" spans="1:33" s="6" customFormat="1" ht="13.5">
      <c r="A405" s="7" t="s">
        <v>183</v>
      </c>
      <c r="B405" s="7" t="s">
        <v>95</v>
      </c>
      <c r="C405" s="7"/>
      <c r="F405" s="7">
        <v>20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>
        <v>100</v>
      </c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>
        <f t="shared" si="13"/>
        <v>120</v>
      </c>
    </row>
    <row r="406" spans="1:33" s="6" customFormat="1" ht="13.5">
      <c r="A406" s="7" t="s">
        <v>238</v>
      </c>
      <c r="B406" s="7" t="s">
        <v>20</v>
      </c>
      <c r="C406" s="2"/>
      <c r="D406" s="7"/>
      <c r="E406" s="7"/>
      <c r="F406" s="7"/>
      <c r="G406" s="7"/>
      <c r="H406" s="7"/>
      <c r="I406" s="7">
        <v>20</v>
      </c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>
        <v>80</v>
      </c>
      <c r="V406" s="7"/>
      <c r="W406" s="7"/>
      <c r="X406" s="7">
        <v>20</v>
      </c>
      <c r="Y406" s="7"/>
      <c r="Z406" s="7"/>
      <c r="AA406" s="7"/>
      <c r="AB406" s="7"/>
      <c r="AC406" s="7"/>
      <c r="AD406" s="7"/>
      <c r="AE406" s="7"/>
      <c r="AF406" s="7"/>
      <c r="AG406" s="7">
        <f t="shared" si="13"/>
        <v>120</v>
      </c>
    </row>
    <row r="407" spans="1:33" s="6" customFormat="1" ht="13.5">
      <c r="A407" s="7" t="s">
        <v>78</v>
      </c>
      <c r="B407" s="6" t="s">
        <v>22</v>
      </c>
      <c r="C407" s="2">
        <f>IF(SUM(D407:Z407)&lt;20,20,20*1.5)</f>
        <v>30</v>
      </c>
      <c r="I407" s="6">
        <v>20</v>
      </c>
      <c r="O407" s="6">
        <v>20</v>
      </c>
      <c r="U407" s="6">
        <v>40</v>
      </c>
      <c r="AG407" s="7">
        <f t="shared" si="13"/>
        <v>110</v>
      </c>
    </row>
    <row r="408" spans="1:33" s="6" customFormat="1" ht="13.5">
      <c r="A408" s="7" t="s">
        <v>248</v>
      </c>
      <c r="B408" s="7" t="s">
        <v>95</v>
      </c>
      <c r="C408" s="2"/>
      <c r="D408" s="7"/>
      <c r="E408" s="7"/>
      <c r="F408" s="7"/>
      <c r="G408" s="7"/>
      <c r="H408" s="7"/>
      <c r="I408" s="7"/>
      <c r="J408" s="7"/>
      <c r="K408" s="7"/>
      <c r="L408" s="7">
        <v>100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>
        <f t="shared" si="13"/>
        <v>100</v>
      </c>
    </row>
    <row r="409" spans="1:33" s="6" customFormat="1" ht="13.5">
      <c r="A409" s="7" t="s">
        <v>237</v>
      </c>
      <c r="B409" s="7" t="s">
        <v>20</v>
      </c>
      <c r="C409" s="2"/>
      <c r="F409" s="7"/>
      <c r="G409" s="7"/>
      <c r="H409" s="7"/>
      <c r="I409" s="7">
        <v>40</v>
      </c>
      <c r="J409" s="7"/>
      <c r="K409" s="7"/>
      <c r="L409" s="7"/>
      <c r="M409" s="7"/>
      <c r="N409" s="7"/>
      <c r="O409" s="7"/>
      <c r="P409" s="7"/>
      <c r="Q409" s="7"/>
      <c r="R409" s="7">
        <v>60</v>
      </c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>
        <f t="shared" si="13"/>
        <v>100</v>
      </c>
    </row>
    <row r="410" spans="1:33" s="6" customFormat="1" ht="13.5">
      <c r="A410" s="7" t="s">
        <v>352</v>
      </c>
      <c r="B410" s="6" t="s">
        <v>19</v>
      </c>
      <c r="C410" s="7"/>
      <c r="R410" s="6">
        <v>40</v>
      </c>
      <c r="X410" s="6">
        <v>60</v>
      </c>
      <c r="AG410" s="7">
        <f t="shared" si="13"/>
        <v>100</v>
      </c>
    </row>
    <row r="411" spans="1:33" s="6" customFormat="1" ht="13.5">
      <c r="A411" s="7" t="s">
        <v>400</v>
      </c>
      <c r="B411" s="7" t="s">
        <v>20</v>
      </c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>
        <v>80</v>
      </c>
      <c r="Y411" s="7"/>
      <c r="Z411" s="7"/>
      <c r="AA411" s="7"/>
      <c r="AB411" s="7"/>
      <c r="AC411" s="7"/>
      <c r="AD411" s="7"/>
      <c r="AE411" s="7"/>
      <c r="AF411" s="7"/>
      <c r="AG411" s="7">
        <f t="shared" si="13"/>
        <v>80</v>
      </c>
    </row>
    <row r="412" spans="1:33" s="6" customFormat="1" ht="13.5">
      <c r="A412" s="7" t="s">
        <v>252</v>
      </c>
      <c r="B412" s="7" t="s">
        <v>253</v>
      </c>
      <c r="C412" s="2"/>
      <c r="D412" s="7"/>
      <c r="E412" s="7"/>
      <c r="F412" s="7"/>
      <c r="G412" s="7"/>
      <c r="H412" s="7"/>
      <c r="I412" s="7"/>
      <c r="J412" s="7"/>
      <c r="K412" s="7"/>
      <c r="L412" s="7">
        <v>40</v>
      </c>
      <c r="M412" s="7"/>
      <c r="N412" s="7"/>
      <c r="O412" s="7"/>
      <c r="P412" s="7"/>
      <c r="Q412" s="7"/>
      <c r="R412" s="7"/>
      <c r="S412" s="7"/>
      <c r="T412" s="7"/>
      <c r="U412" s="7">
        <v>40</v>
      </c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>
        <f t="shared" si="13"/>
        <v>80</v>
      </c>
    </row>
    <row r="413" spans="1:33" s="6" customFormat="1" ht="13.5">
      <c r="A413" s="7" t="s">
        <v>249</v>
      </c>
      <c r="B413" s="7" t="s">
        <v>95</v>
      </c>
      <c r="C413" s="2"/>
      <c r="D413" s="7"/>
      <c r="E413" s="7"/>
      <c r="F413" s="7"/>
      <c r="G413" s="7"/>
      <c r="H413" s="7"/>
      <c r="I413" s="7"/>
      <c r="J413" s="7"/>
      <c r="K413" s="7"/>
      <c r="L413" s="7">
        <v>80</v>
      </c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>
        <f t="shared" si="13"/>
        <v>80</v>
      </c>
    </row>
    <row r="414" spans="1:33" s="6" customFormat="1" ht="13.5">
      <c r="A414" s="7" t="s">
        <v>172</v>
      </c>
      <c r="B414" s="7" t="s">
        <v>19</v>
      </c>
      <c r="C414" s="7"/>
      <c r="F414" s="7">
        <v>80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>
        <f t="shared" si="13"/>
        <v>80</v>
      </c>
    </row>
    <row r="415" spans="1:33" s="6" customFormat="1" ht="13.5">
      <c r="A415" s="7" t="s">
        <v>250</v>
      </c>
      <c r="B415" s="7" t="s">
        <v>39</v>
      </c>
      <c r="C415" s="2"/>
      <c r="D415" s="7"/>
      <c r="E415" s="7"/>
      <c r="F415" s="7"/>
      <c r="G415" s="7"/>
      <c r="H415" s="7"/>
      <c r="I415" s="7"/>
      <c r="J415" s="7"/>
      <c r="K415" s="7"/>
      <c r="L415" s="7">
        <v>60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>
        <v>20</v>
      </c>
      <c r="Y415" s="7"/>
      <c r="Z415" s="7"/>
      <c r="AA415" s="7"/>
      <c r="AB415" s="7"/>
      <c r="AC415" s="7"/>
      <c r="AD415" s="7"/>
      <c r="AE415" s="7"/>
      <c r="AF415" s="7"/>
      <c r="AG415" s="7">
        <f t="shared" si="13"/>
        <v>80</v>
      </c>
    </row>
    <row r="416" spans="1:33" s="6" customFormat="1" ht="13.5">
      <c r="A416" s="7" t="s">
        <v>314</v>
      </c>
      <c r="B416" s="7" t="s">
        <v>22</v>
      </c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>
        <v>60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>
        <v>20</v>
      </c>
      <c r="AE416" s="7"/>
      <c r="AF416" s="7"/>
      <c r="AG416" s="7">
        <f t="shared" si="13"/>
        <v>80</v>
      </c>
    </row>
    <row r="417" spans="1:33" s="6" customFormat="1" ht="13.5">
      <c r="A417" s="7" t="s">
        <v>175</v>
      </c>
      <c r="B417" s="7" t="s">
        <v>19</v>
      </c>
      <c r="C417" s="7"/>
      <c r="F417" s="7">
        <v>40</v>
      </c>
      <c r="G417" s="7"/>
      <c r="H417" s="7"/>
      <c r="I417" s="7"/>
      <c r="J417" s="7"/>
      <c r="K417" s="7"/>
      <c r="L417" s="7"/>
      <c r="M417" s="7"/>
      <c r="N417" s="7"/>
      <c r="O417" s="7">
        <v>20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>
        <f t="shared" si="13"/>
        <v>60</v>
      </c>
    </row>
    <row r="418" spans="1:33" s="6" customFormat="1" ht="13.5">
      <c r="A418" s="7" t="s">
        <v>251</v>
      </c>
      <c r="B418" s="7" t="s">
        <v>95</v>
      </c>
      <c r="C418" s="2"/>
      <c r="D418" s="7"/>
      <c r="E418" s="7"/>
      <c r="F418" s="7"/>
      <c r="G418" s="7"/>
      <c r="H418" s="7"/>
      <c r="I418" s="7"/>
      <c r="J418" s="7"/>
      <c r="K418" s="7"/>
      <c r="L418" s="7">
        <v>60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>
        <f t="shared" si="13"/>
        <v>60</v>
      </c>
    </row>
    <row r="419" spans="1:33" s="6" customFormat="1" ht="13.5">
      <c r="A419" s="7" t="s">
        <v>181</v>
      </c>
      <c r="B419" s="7" t="s">
        <v>19</v>
      </c>
      <c r="C419" s="7"/>
      <c r="F419" s="7">
        <v>20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>
        <v>20</v>
      </c>
      <c r="S419" s="7"/>
      <c r="T419" s="7"/>
      <c r="U419" s="7"/>
      <c r="V419" s="7"/>
      <c r="W419" s="7"/>
      <c r="X419" s="7">
        <v>20</v>
      </c>
      <c r="Y419" s="7"/>
      <c r="Z419" s="7"/>
      <c r="AA419" s="7"/>
      <c r="AB419" s="7"/>
      <c r="AC419" s="7"/>
      <c r="AD419" s="7"/>
      <c r="AE419" s="7"/>
      <c r="AF419" s="7"/>
      <c r="AG419" s="7">
        <f t="shared" si="13"/>
        <v>60</v>
      </c>
    </row>
    <row r="420" spans="1:33" s="6" customFormat="1" ht="13.5">
      <c r="A420" s="7" t="s">
        <v>182</v>
      </c>
      <c r="B420" s="7" t="s">
        <v>19</v>
      </c>
      <c r="C420" s="7"/>
      <c r="F420" s="7">
        <v>20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>
        <v>40</v>
      </c>
      <c r="Y420" s="7"/>
      <c r="Z420" s="7"/>
      <c r="AA420" s="7"/>
      <c r="AB420" s="7"/>
      <c r="AC420" s="7"/>
      <c r="AD420" s="7"/>
      <c r="AE420" s="7"/>
      <c r="AF420" s="7"/>
      <c r="AG420" s="7">
        <f t="shared" si="13"/>
        <v>60</v>
      </c>
    </row>
    <row r="421" spans="1:33" s="6" customFormat="1" ht="13.5">
      <c r="A421" s="7" t="s">
        <v>423</v>
      </c>
      <c r="B421" s="6" t="s">
        <v>22</v>
      </c>
      <c r="C421" s="7"/>
      <c r="AA421" s="6">
        <v>60</v>
      </c>
      <c r="AG421" s="7">
        <f t="shared" si="13"/>
        <v>60</v>
      </c>
    </row>
    <row r="422" spans="1:33" s="6" customFormat="1" ht="13.5">
      <c r="A422" s="7" t="s">
        <v>401</v>
      </c>
      <c r="B422" s="6" t="s">
        <v>95</v>
      </c>
      <c r="C422" s="2"/>
      <c r="U422" s="7"/>
      <c r="X422" s="7">
        <v>40</v>
      </c>
      <c r="AG422" s="7">
        <f t="shared" si="13"/>
        <v>40</v>
      </c>
    </row>
    <row r="423" spans="1:33" s="6" customFormat="1" ht="13.5">
      <c r="A423" s="7" t="s">
        <v>313</v>
      </c>
      <c r="B423" s="6" t="s">
        <v>20</v>
      </c>
      <c r="C423" s="2"/>
      <c r="O423" s="6">
        <v>40</v>
      </c>
      <c r="AG423" s="7">
        <f t="shared" si="13"/>
        <v>40</v>
      </c>
    </row>
    <row r="424" spans="1:33" s="6" customFormat="1" ht="13.5">
      <c r="A424" s="7" t="s">
        <v>176</v>
      </c>
      <c r="B424" s="7" t="s">
        <v>19</v>
      </c>
      <c r="C424" s="7"/>
      <c r="F424" s="7">
        <v>40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>
        <f t="shared" si="13"/>
        <v>40</v>
      </c>
    </row>
    <row r="425" spans="1:33" s="6" customFormat="1" ht="13.5">
      <c r="A425" s="7" t="s">
        <v>75</v>
      </c>
      <c r="B425" s="7" t="s">
        <v>22</v>
      </c>
      <c r="C425" s="7">
        <f>IF(SUM(D425:Z425)&lt;20,40,40*1.5)</f>
        <v>40</v>
      </c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>
        <f t="shared" si="13"/>
        <v>40</v>
      </c>
    </row>
    <row r="426" spans="1:33" ht="14.25" customHeight="1">
      <c r="A426" s="7" t="s">
        <v>254</v>
      </c>
      <c r="B426" s="7" t="s">
        <v>95</v>
      </c>
      <c r="C426" s="2"/>
      <c r="D426" s="7"/>
      <c r="E426" s="7"/>
      <c r="F426" s="7"/>
      <c r="G426" s="7"/>
      <c r="H426" s="7"/>
      <c r="I426" s="7"/>
      <c r="J426" s="7"/>
      <c r="K426" s="7"/>
      <c r="L426" s="7">
        <v>40</v>
      </c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>
        <f t="shared" si="13"/>
        <v>40</v>
      </c>
    </row>
    <row r="427" spans="1:33" ht="13.5">
      <c r="A427" s="7" t="s">
        <v>179</v>
      </c>
      <c r="B427" s="7" t="s">
        <v>19</v>
      </c>
      <c r="C427" s="7"/>
      <c r="F427" s="7">
        <v>20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>
        <v>20</v>
      </c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>
        <f t="shared" si="13"/>
        <v>40</v>
      </c>
    </row>
    <row r="428" spans="1:33" ht="13.5">
      <c r="A428" s="7" t="s">
        <v>180</v>
      </c>
      <c r="B428" s="7" t="s">
        <v>20</v>
      </c>
      <c r="C428" s="7"/>
      <c r="F428" s="7">
        <v>20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>
        <v>20</v>
      </c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>
        <f t="shared" si="13"/>
        <v>40</v>
      </c>
    </row>
    <row r="429" spans="1:33" ht="13.5">
      <c r="A429" s="7" t="s">
        <v>424</v>
      </c>
      <c r="B429" s="6" t="s">
        <v>22</v>
      </c>
      <c r="C429" s="7"/>
      <c r="AA429" s="6">
        <v>40</v>
      </c>
      <c r="AG429" s="7">
        <f t="shared" si="13"/>
        <v>40</v>
      </c>
    </row>
    <row r="430" spans="1:33" ht="13.5">
      <c r="A430" s="7" t="s">
        <v>426</v>
      </c>
      <c r="B430" s="6" t="s">
        <v>22</v>
      </c>
      <c r="C430" s="7"/>
      <c r="AA430" s="6">
        <v>20</v>
      </c>
      <c r="AD430" s="6">
        <v>20</v>
      </c>
      <c r="AG430" s="7">
        <f t="shared" si="13"/>
        <v>40</v>
      </c>
    </row>
    <row r="431" spans="1:33" ht="13.5">
      <c r="A431" s="7" t="s">
        <v>455</v>
      </c>
      <c r="B431" s="6" t="s">
        <v>22</v>
      </c>
      <c r="C431" s="7"/>
      <c r="AD431" s="6">
        <v>40</v>
      </c>
      <c r="AG431" s="7">
        <f t="shared" si="13"/>
        <v>40</v>
      </c>
    </row>
    <row r="432" spans="1:33" ht="13.5">
      <c r="A432" s="7" t="s">
        <v>367</v>
      </c>
      <c r="B432" s="7" t="s">
        <v>20</v>
      </c>
      <c r="C432" s="2"/>
      <c r="U432" s="7">
        <v>20</v>
      </c>
      <c r="X432" s="7"/>
      <c r="AG432" s="7">
        <f t="shared" si="13"/>
        <v>20</v>
      </c>
    </row>
    <row r="433" spans="1:33" s="6" customFormat="1" ht="13.5">
      <c r="A433" s="7" t="s">
        <v>239</v>
      </c>
      <c r="B433" s="7" t="s">
        <v>22</v>
      </c>
      <c r="C433" s="7"/>
      <c r="F433" s="7"/>
      <c r="G433" s="7"/>
      <c r="H433" s="7"/>
      <c r="I433" s="7">
        <v>20</v>
      </c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>
        <f t="shared" si="13"/>
        <v>20</v>
      </c>
    </row>
    <row r="434" spans="1:33" ht="13.5">
      <c r="A434" s="7" t="s">
        <v>178</v>
      </c>
      <c r="B434" s="7" t="s">
        <v>19</v>
      </c>
      <c r="C434" s="7"/>
      <c r="F434" s="7">
        <v>20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>
        <f t="shared" si="13"/>
        <v>20</v>
      </c>
    </row>
    <row r="435" spans="1:33" s="6" customFormat="1" ht="13.5">
      <c r="A435" s="7" t="s">
        <v>79</v>
      </c>
      <c r="B435" s="6" t="s">
        <v>36</v>
      </c>
      <c r="C435" s="7">
        <f>IF(SUM(D435:Z435)&lt;20,20,20*1.5)</f>
        <v>20</v>
      </c>
      <c r="AG435" s="7">
        <f t="shared" si="13"/>
        <v>20</v>
      </c>
    </row>
    <row r="436" spans="1:33" s="6" customFormat="1" ht="13.5">
      <c r="A436" s="7" t="s">
        <v>80</v>
      </c>
      <c r="B436" s="6" t="s">
        <v>22</v>
      </c>
      <c r="C436" s="7">
        <f>IF(SUM(D436:Z436)&lt;20,20,20*1.5)</f>
        <v>20</v>
      </c>
      <c r="AG436" s="7">
        <f t="shared" si="13"/>
        <v>20</v>
      </c>
    </row>
    <row r="437" spans="1:33" s="6" customFormat="1" ht="13.5">
      <c r="A437" s="7" t="s">
        <v>81</v>
      </c>
      <c r="B437" s="6" t="s">
        <v>22</v>
      </c>
      <c r="C437" s="7">
        <f>IF(SUM(D437:Z437)&lt;20,20,20*1.5)</f>
        <v>20</v>
      </c>
      <c r="AG437" s="7">
        <f t="shared" si="13"/>
        <v>20</v>
      </c>
    </row>
    <row r="438" spans="1:33" s="6" customFormat="1" ht="13.5">
      <c r="A438" s="7" t="s">
        <v>425</v>
      </c>
      <c r="B438" s="6" t="s">
        <v>22</v>
      </c>
      <c r="C438" s="7"/>
      <c r="AA438" s="6">
        <v>20</v>
      </c>
      <c r="AG438" s="7">
        <f t="shared" si="13"/>
        <v>20</v>
      </c>
    </row>
    <row r="439" spans="1:33" s="6" customFormat="1" ht="13.5">
      <c r="A439" s="7" t="s">
        <v>427</v>
      </c>
      <c r="B439" s="6" t="s">
        <v>22</v>
      </c>
      <c r="C439" s="7"/>
      <c r="AA439" s="6">
        <v>20</v>
      </c>
      <c r="AG439" s="7">
        <f t="shared" si="13"/>
        <v>20</v>
      </c>
    </row>
    <row r="440" spans="1:33" s="6" customFormat="1" ht="13.5">
      <c r="A440" s="7" t="s">
        <v>456</v>
      </c>
      <c r="B440" s="6" t="s">
        <v>20</v>
      </c>
      <c r="C440" s="7"/>
      <c r="AD440" s="6">
        <v>20</v>
      </c>
      <c r="AG440" s="7">
        <f t="shared" si="13"/>
        <v>20</v>
      </c>
    </row>
    <row r="441" spans="1:33" s="6" customFormat="1" ht="13.5">
      <c r="A441" s="7" t="s">
        <v>457</v>
      </c>
      <c r="B441" s="6" t="s">
        <v>22</v>
      </c>
      <c r="C441" s="7"/>
      <c r="AD441" s="6">
        <v>20</v>
      </c>
      <c r="AG441" s="7">
        <f t="shared" si="13"/>
        <v>20</v>
      </c>
    </row>
    <row r="442" ht="13.5">
      <c r="AG442" s="7">
        <f t="shared" si="13"/>
        <v>0</v>
      </c>
    </row>
    <row r="443" spans="1:33" ht="13.5">
      <c r="A443" s="1" t="s">
        <v>16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5">
      <c r="A444" s="1" t="s">
        <v>8</v>
      </c>
      <c r="B444" s="1" t="s">
        <v>17</v>
      </c>
      <c r="C444" s="1" t="s">
        <v>42</v>
      </c>
      <c r="D444" s="1"/>
      <c r="E444" s="1"/>
      <c r="F444" s="1" t="s">
        <v>84</v>
      </c>
      <c r="G444" s="1"/>
      <c r="H444" s="1"/>
      <c r="I444" s="1" t="s">
        <v>194</v>
      </c>
      <c r="J444" s="1"/>
      <c r="K444" s="1"/>
      <c r="L444" s="1" t="s">
        <v>244</v>
      </c>
      <c r="M444" s="1"/>
      <c r="N444" s="1"/>
      <c r="O444" s="1" t="s">
        <v>303</v>
      </c>
      <c r="P444" s="1"/>
      <c r="Q444" s="1"/>
      <c r="R444" s="1" t="s">
        <v>326</v>
      </c>
      <c r="S444" s="1"/>
      <c r="T444" s="1"/>
      <c r="U444" s="1" t="s">
        <v>355</v>
      </c>
      <c r="V444" s="1"/>
      <c r="W444" s="1"/>
      <c r="X444" s="1" t="s">
        <v>371</v>
      </c>
      <c r="Y444" s="1"/>
      <c r="Z444" s="1"/>
      <c r="AA444" s="1" t="s">
        <v>405</v>
      </c>
      <c r="AB444" s="1"/>
      <c r="AC444" s="1"/>
      <c r="AD444" s="1" t="s">
        <v>429</v>
      </c>
      <c r="AE444" s="1"/>
      <c r="AF444" s="1"/>
      <c r="AG444" s="1" t="s">
        <v>4</v>
      </c>
    </row>
    <row r="445" spans="1:33" s="15" customFormat="1" ht="13.5">
      <c r="A445" s="10" t="s">
        <v>245</v>
      </c>
      <c r="B445" s="10" t="s">
        <v>19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>
        <v>60</v>
      </c>
      <c r="M445" s="10"/>
      <c r="N445" s="10"/>
      <c r="O445" s="10">
        <v>20</v>
      </c>
      <c r="P445" s="10"/>
      <c r="Q445" s="10"/>
      <c r="R445" s="10">
        <v>80</v>
      </c>
      <c r="S445" s="10"/>
      <c r="T445" s="10"/>
      <c r="U445" s="10">
        <v>40</v>
      </c>
      <c r="V445" s="10"/>
      <c r="W445" s="10"/>
      <c r="X445" s="10">
        <v>100</v>
      </c>
      <c r="Y445" s="10"/>
      <c r="Z445" s="10"/>
      <c r="AA445" s="10"/>
      <c r="AB445" s="10"/>
      <c r="AC445" s="10"/>
      <c r="AD445" s="10">
        <v>100</v>
      </c>
      <c r="AE445" s="10"/>
      <c r="AF445" s="10"/>
      <c r="AG445" s="12">
        <f>SUM(300+AD445)</f>
        <v>400</v>
      </c>
    </row>
    <row r="446" spans="1:33" s="15" customFormat="1" ht="13.5">
      <c r="A446" s="15" t="s">
        <v>28</v>
      </c>
      <c r="B446" s="15" t="s">
        <v>20</v>
      </c>
      <c r="I446" s="15">
        <v>100</v>
      </c>
      <c r="O446" s="15">
        <v>20</v>
      </c>
      <c r="R446" s="15">
        <v>100</v>
      </c>
      <c r="U446" s="15">
        <v>60</v>
      </c>
      <c r="X446" s="15">
        <v>80</v>
      </c>
      <c r="AD446" s="15">
        <v>40</v>
      </c>
      <c r="AG446" s="17">
        <f>SUM(300+AD446)</f>
        <v>340</v>
      </c>
    </row>
    <row r="447" spans="1:33" s="15" customFormat="1" ht="13.5">
      <c r="A447" s="15" t="s">
        <v>240</v>
      </c>
      <c r="B447" s="15" t="s">
        <v>20</v>
      </c>
      <c r="I447" s="15">
        <v>80</v>
      </c>
      <c r="O447" s="15">
        <v>100</v>
      </c>
      <c r="R447" s="15">
        <v>20</v>
      </c>
      <c r="U447" s="15">
        <v>100</v>
      </c>
      <c r="X447" s="15">
        <v>40</v>
      </c>
      <c r="AA447" s="15">
        <v>100</v>
      </c>
      <c r="AD447" s="15">
        <v>20</v>
      </c>
      <c r="AG447" s="17">
        <f>SUM(300+AD447)</f>
        <v>320</v>
      </c>
    </row>
    <row r="448" spans="1:33" s="15" customFormat="1" ht="13.5">
      <c r="A448" s="15" t="s">
        <v>192</v>
      </c>
      <c r="B448" s="15" t="s">
        <v>20</v>
      </c>
      <c r="F448" s="15">
        <v>20</v>
      </c>
      <c r="I448" s="15">
        <v>20</v>
      </c>
      <c r="L448" s="15">
        <v>20</v>
      </c>
      <c r="O448" s="15">
        <v>60</v>
      </c>
      <c r="R448" s="15">
        <v>60</v>
      </c>
      <c r="U448" s="15">
        <v>40</v>
      </c>
      <c r="X448" s="15">
        <v>20</v>
      </c>
      <c r="AA448" s="15">
        <v>20</v>
      </c>
      <c r="AD448" s="15">
        <v>40</v>
      </c>
      <c r="AG448" s="15">
        <f aca="true" t="shared" si="14" ref="AG448:AG469">SUM(C448:AF448)</f>
        <v>300</v>
      </c>
    </row>
    <row r="449" spans="1:33" s="15" customFormat="1" ht="13.5">
      <c r="A449" s="15" t="s">
        <v>242</v>
      </c>
      <c r="B449" s="15" t="s">
        <v>22</v>
      </c>
      <c r="I449" s="15">
        <v>20</v>
      </c>
      <c r="O449" s="15">
        <v>80</v>
      </c>
      <c r="AA449" s="15">
        <v>60</v>
      </c>
      <c r="AD449" s="15">
        <v>80</v>
      </c>
      <c r="AG449" s="15">
        <f t="shared" si="14"/>
        <v>240</v>
      </c>
    </row>
    <row r="450" spans="1:33" s="15" customFormat="1" ht="13.5">
      <c r="A450" s="15" t="s">
        <v>241</v>
      </c>
      <c r="B450" s="15" t="s">
        <v>20</v>
      </c>
      <c r="I450" s="15">
        <v>60</v>
      </c>
      <c r="O450" s="15">
        <v>20</v>
      </c>
      <c r="R450" s="15">
        <v>60</v>
      </c>
      <c r="U450" s="15">
        <v>80</v>
      </c>
      <c r="X450" s="15">
        <v>20</v>
      </c>
      <c r="AG450" s="15">
        <f t="shared" si="14"/>
        <v>240</v>
      </c>
    </row>
    <row r="451" spans="1:33" s="15" customFormat="1" ht="13.5">
      <c r="A451" s="15" t="s">
        <v>186</v>
      </c>
      <c r="B451" s="15" t="s">
        <v>95</v>
      </c>
      <c r="F451" s="15">
        <v>60</v>
      </c>
      <c r="L451" s="15">
        <v>100</v>
      </c>
      <c r="AG451" s="15">
        <f t="shared" si="14"/>
        <v>160</v>
      </c>
    </row>
    <row r="452" spans="1:33" s="7" customFormat="1" ht="13.5">
      <c r="A452" s="7" t="s">
        <v>41</v>
      </c>
      <c r="B452" s="7" t="s">
        <v>22</v>
      </c>
      <c r="I452" s="7">
        <v>20</v>
      </c>
      <c r="U452" s="7">
        <v>20</v>
      </c>
      <c r="AA452" s="7">
        <v>80</v>
      </c>
      <c r="AD452" s="7">
        <v>20</v>
      </c>
      <c r="AG452" s="7">
        <f t="shared" si="14"/>
        <v>140</v>
      </c>
    </row>
    <row r="453" spans="1:33" s="7" customFormat="1" ht="13.5">
      <c r="A453" s="7" t="s">
        <v>184</v>
      </c>
      <c r="B453" s="7" t="s">
        <v>19</v>
      </c>
      <c r="F453" s="7">
        <v>100</v>
      </c>
      <c r="AG453" s="7">
        <f t="shared" si="14"/>
        <v>100</v>
      </c>
    </row>
    <row r="454" spans="1:33" s="7" customFormat="1" ht="13.5">
      <c r="A454" s="7" t="s">
        <v>341</v>
      </c>
      <c r="B454" s="7" t="s">
        <v>20</v>
      </c>
      <c r="R454" s="7">
        <v>20</v>
      </c>
      <c r="X454" s="7">
        <v>60</v>
      </c>
      <c r="AD454" s="7">
        <v>20</v>
      </c>
      <c r="AG454" s="7">
        <f t="shared" si="14"/>
        <v>100</v>
      </c>
    </row>
    <row r="455" spans="1:33" s="7" customFormat="1" ht="13.5">
      <c r="A455" s="7" t="s">
        <v>185</v>
      </c>
      <c r="B455" s="7" t="s">
        <v>19</v>
      </c>
      <c r="F455" s="7">
        <v>80</v>
      </c>
      <c r="AG455" s="7">
        <f t="shared" si="14"/>
        <v>80</v>
      </c>
    </row>
    <row r="456" spans="1:33" s="7" customFormat="1" ht="13.5">
      <c r="A456" s="7" t="s">
        <v>246</v>
      </c>
      <c r="B456" s="7" t="s">
        <v>95</v>
      </c>
      <c r="L456" s="7">
        <v>80</v>
      </c>
      <c r="AG456" s="7">
        <f t="shared" si="14"/>
        <v>80</v>
      </c>
    </row>
    <row r="457" spans="1:33" s="7" customFormat="1" ht="13.5">
      <c r="A457" s="7" t="s">
        <v>189</v>
      </c>
      <c r="B457" s="7" t="s">
        <v>19</v>
      </c>
      <c r="F457" s="7">
        <v>20</v>
      </c>
      <c r="R457" s="7">
        <v>20</v>
      </c>
      <c r="U457" s="7">
        <v>20</v>
      </c>
      <c r="X457" s="7">
        <v>20</v>
      </c>
      <c r="AG457" s="7">
        <f t="shared" si="14"/>
        <v>80</v>
      </c>
    </row>
    <row r="458" spans="1:33" s="7" customFormat="1" ht="13.5">
      <c r="A458" s="7" t="s">
        <v>363</v>
      </c>
      <c r="B458" s="7" t="s">
        <v>22</v>
      </c>
      <c r="U458" s="7">
        <v>20</v>
      </c>
      <c r="X458" s="7">
        <v>20</v>
      </c>
      <c r="AA458" s="7">
        <v>20</v>
      </c>
      <c r="AD458" s="7">
        <v>20</v>
      </c>
      <c r="AG458" s="7">
        <f t="shared" si="14"/>
        <v>80</v>
      </c>
    </row>
    <row r="459" spans="1:33" s="7" customFormat="1" ht="13.5">
      <c r="A459" s="7" t="s">
        <v>187</v>
      </c>
      <c r="B459" s="7" t="s">
        <v>95</v>
      </c>
      <c r="F459" s="7">
        <v>40</v>
      </c>
      <c r="L459" s="7">
        <v>20</v>
      </c>
      <c r="AG459" s="7">
        <f t="shared" si="14"/>
        <v>60</v>
      </c>
    </row>
    <row r="460" spans="1:33" s="7" customFormat="1" ht="13.5">
      <c r="A460" s="7" t="s">
        <v>383</v>
      </c>
      <c r="B460" s="7" t="s">
        <v>22</v>
      </c>
      <c r="AD460" s="7">
        <v>60</v>
      </c>
      <c r="AG460" s="7">
        <f t="shared" si="14"/>
        <v>60</v>
      </c>
    </row>
    <row r="461" spans="1:33" s="7" customFormat="1" ht="13.5">
      <c r="A461" s="7" t="s">
        <v>188</v>
      </c>
      <c r="B461" s="7" t="s">
        <v>19</v>
      </c>
      <c r="F461" s="7">
        <v>40</v>
      </c>
      <c r="AG461" s="7">
        <f t="shared" si="14"/>
        <v>40</v>
      </c>
    </row>
    <row r="462" spans="1:33" s="7" customFormat="1" ht="13.5">
      <c r="A462" s="7" t="s">
        <v>402</v>
      </c>
      <c r="B462" s="7" t="s">
        <v>20</v>
      </c>
      <c r="X462" s="7">
        <v>40</v>
      </c>
      <c r="AG462" s="7">
        <f t="shared" si="14"/>
        <v>40</v>
      </c>
    </row>
    <row r="463" spans="1:33" s="7" customFormat="1" ht="13.5">
      <c r="A463" s="7" t="s">
        <v>191</v>
      </c>
      <c r="B463" s="7" t="s">
        <v>20</v>
      </c>
      <c r="F463" s="7">
        <v>20</v>
      </c>
      <c r="U463" s="7">
        <v>20</v>
      </c>
      <c r="AG463" s="7">
        <f t="shared" si="14"/>
        <v>40</v>
      </c>
    </row>
    <row r="464" spans="1:33" s="7" customFormat="1" ht="13.5">
      <c r="A464" s="7" t="s">
        <v>428</v>
      </c>
      <c r="B464" s="7" t="s">
        <v>22</v>
      </c>
      <c r="AA464" s="7">
        <v>20</v>
      </c>
      <c r="AD464" s="7">
        <v>20</v>
      </c>
      <c r="AG464" s="7">
        <f t="shared" si="14"/>
        <v>40</v>
      </c>
    </row>
    <row r="465" spans="1:33" s="7" customFormat="1" ht="13.5">
      <c r="A465" s="7" t="s">
        <v>403</v>
      </c>
      <c r="B465" s="7" t="s">
        <v>20</v>
      </c>
      <c r="X465" s="7">
        <v>20</v>
      </c>
      <c r="AG465" s="7">
        <f t="shared" si="14"/>
        <v>20</v>
      </c>
    </row>
    <row r="466" spans="1:33" s="7" customFormat="1" ht="13.5">
      <c r="A466" s="7" t="s">
        <v>247</v>
      </c>
      <c r="B466" s="7" t="s">
        <v>95</v>
      </c>
      <c r="L466" s="7">
        <v>20</v>
      </c>
      <c r="AG466" s="7">
        <f t="shared" si="14"/>
        <v>20</v>
      </c>
    </row>
    <row r="467" spans="1:33" s="7" customFormat="1" ht="13.5">
      <c r="A467" s="7" t="s">
        <v>190</v>
      </c>
      <c r="B467" s="7" t="s">
        <v>19</v>
      </c>
      <c r="F467" s="7">
        <v>20</v>
      </c>
      <c r="AG467" s="7">
        <f t="shared" si="14"/>
        <v>20</v>
      </c>
    </row>
    <row r="468" spans="1:33" s="7" customFormat="1" ht="13.5">
      <c r="A468" s="7" t="s">
        <v>193</v>
      </c>
      <c r="B468" s="7" t="s">
        <v>22</v>
      </c>
      <c r="F468" s="7">
        <v>20</v>
      </c>
      <c r="AG468" s="7">
        <f t="shared" si="14"/>
        <v>20</v>
      </c>
    </row>
    <row r="469" s="7" customFormat="1" ht="13.5">
      <c r="AG469" s="7">
        <f t="shared" si="14"/>
        <v>0</v>
      </c>
    </row>
    <row r="470" ht="13.5">
      <c r="AG470" s="7"/>
    </row>
    <row r="471" spans="1:32" ht="13.5">
      <c r="A471" s="2" t="s">
        <v>82</v>
      </c>
      <c r="B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3" s="3" customFormat="1" ht="13.5">
      <c r="A472" s="4" t="s">
        <v>83</v>
      </c>
      <c r="B472" s="2"/>
      <c r="C472" s="6"/>
      <c r="D472" s="6"/>
      <c r="E472" s="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/>
    </row>
    <row r="541" spans="1:33" s="3" customFormat="1" ht="13.5">
      <c r="A541"/>
      <c r="B541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/>
    </row>
    <row r="621" spans="1:33" s="3" customFormat="1" ht="13.5">
      <c r="A621"/>
      <c r="B621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/>
    </row>
    <row r="704" spans="1:33" s="3" customFormat="1" ht="13.5">
      <c r="A704"/>
      <c r="B704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/>
    </row>
    <row r="762" spans="3:32" ht="14.25" customHeight="1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</row>
    <row r="790" spans="1:33" s="3" customFormat="1" ht="13.5">
      <c r="A790"/>
      <c r="B790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/>
    </row>
    <row r="852" spans="1:33" s="3" customFormat="1" ht="13.5">
      <c r="A852"/>
      <c r="B852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dcterms:created xsi:type="dcterms:W3CDTF">2012-11-06T00:10:25Z</dcterms:created>
  <dcterms:modified xsi:type="dcterms:W3CDTF">2016-08-16T00:07:42Z</dcterms:modified>
  <cp:category/>
  <cp:version/>
  <cp:contentType/>
  <cp:contentStatus/>
</cp:coreProperties>
</file>